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komandu kopvertejums" sheetId="1" r:id="rId1"/>
    <sheet name="starta_protokols" sheetId="2" r:id="rId2"/>
    <sheet name="LŠ " sheetId="3" r:id="rId3"/>
    <sheet name="TŠ" sheetId="4" r:id="rId4"/>
    <sheet name="Kājnieks" sheetId="5" r:id="rId5"/>
  </sheets>
  <definedNames/>
  <calcPr fullCalcOnLoad="1"/>
</workbook>
</file>

<file path=xl/sharedStrings.xml><?xml version="1.0" encoding="utf-8"?>
<sst xmlns="http://schemas.openxmlformats.org/spreadsheetml/2006/main" count="226" uniqueCount="176">
  <si>
    <t>NPK</t>
  </si>
  <si>
    <t>VĀRDS</t>
  </si>
  <si>
    <t xml:space="preserve">UZVĀRDS </t>
  </si>
  <si>
    <t>KOMANDA</t>
  </si>
  <si>
    <t>GRUPA</t>
  </si>
  <si>
    <t>VUGD VRB Limbažu daļa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</si>
  <si>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</si>
  <si>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</si>
  <si>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</si>
  <si>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</si>
  <si>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</si>
  <si>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</si>
  <si>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</si>
  <si>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</si>
  <si>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</si>
  <si>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</si>
  <si>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</si>
  <si>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Aigars</t>
  </si>
  <si>
    <t>Spandegs</t>
  </si>
  <si>
    <t>Agris</t>
  </si>
  <si>
    <t>Māris</t>
  </si>
  <si>
    <t>Bērziņš</t>
  </si>
  <si>
    <t>Andris</t>
  </si>
  <si>
    <t>Lauris</t>
  </si>
  <si>
    <t>Jānis</t>
  </si>
  <si>
    <t>Valts</t>
  </si>
  <si>
    <t>Baumanis</t>
  </si>
  <si>
    <t xml:space="preserve"> </t>
  </si>
  <si>
    <t>ZS 27.KB 2.KR</t>
  </si>
  <si>
    <t>VP VRP Limbažu iec.</t>
  </si>
  <si>
    <t>ZS 27.KB 1.KR</t>
  </si>
  <si>
    <t>ZS 22.KB</t>
  </si>
  <si>
    <t>Vieta</t>
  </si>
  <si>
    <t>Kopā</t>
  </si>
  <si>
    <t>TRIECIENŠAUTENE</t>
  </si>
  <si>
    <t>TŠ</t>
  </si>
  <si>
    <t>Dueļi</t>
  </si>
  <si>
    <t>kopā</t>
  </si>
  <si>
    <t>Logins</t>
  </si>
  <si>
    <t>Ceblis</t>
  </si>
  <si>
    <t>KĀJNIEKS</t>
  </si>
  <si>
    <t>KOMANDU KOPVĒRTĒJUMS</t>
  </si>
  <si>
    <t>trāpījumi</t>
  </si>
  <si>
    <t>0</t>
  </si>
  <si>
    <t xml:space="preserve">Ģirts </t>
  </si>
  <si>
    <t>Veldre</t>
  </si>
  <si>
    <t>Mārtiņš</t>
  </si>
  <si>
    <t>Briedītis</t>
  </si>
  <si>
    <t>Vilnis</t>
  </si>
  <si>
    <t>Komandas nosaukums</t>
  </si>
  <si>
    <t>1.sek.</t>
  </si>
  <si>
    <t>2.sek.</t>
  </si>
  <si>
    <t>3.sek.</t>
  </si>
  <si>
    <t>4.sek.</t>
  </si>
  <si>
    <t>Distances laiks</t>
  </si>
  <si>
    <t>Soda punkti</t>
  </si>
  <si>
    <t>Kopā punkti</t>
  </si>
  <si>
    <t>Vārds</t>
  </si>
  <si>
    <t>Uzvārds</t>
  </si>
  <si>
    <t>Rein</t>
  </si>
  <si>
    <t>Vaiko</t>
  </si>
  <si>
    <t>1</t>
  </si>
  <si>
    <r>
      <t>K</t>
    </r>
    <r>
      <rPr>
        <b/>
        <sz val="14"/>
        <rFont val="Calibri"/>
        <family val="2"/>
      </rPr>
      <t>ü</t>
    </r>
    <r>
      <rPr>
        <b/>
        <sz val="14"/>
        <rFont val="Times New Roman"/>
        <family val="1"/>
      </rPr>
      <t>nnap</t>
    </r>
  </si>
  <si>
    <t>Janek</t>
  </si>
  <si>
    <t>Pinta</t>
  </si>
  <si>
    <t>Ozols</t>
  </si>
  <si>
    <t>ZS 27.KB KAR</t>
  </si>
  <si>
    <t>Bitenieks</t>
  </si>
  <si>
    <t>Pavlovičs</t>
  </si>
  <si>
    <t>Olev</t>
  </si>
  <si>
    <t>Kookla</t>
  </si>
  <si>
    <t>Urmas</t>
  </si>
  <si>
    <t>Feldman</t>
  </si>
  <si>
    <t>Riho</t>
  </si>
  <si>
    <t>Rei</t>
  </si>
  <si>
    <t>Kaitseliit Valgamaa malev</t>
  </si>
  <si>
    <r>
      <t>P</t>
    </r>
    <r>
      <rPr>
        <b/>
        <sz val="14"/>
        <rFont val="Calibri"/>
        <family val="2"/>
      </rPr>
      <t>Ä</t>
    </r>
    <r>
      <rPr>
        <b/>
        <sz val="14"/>
        <rFont val="Arial"/>
        <family val="2"/>
      </rPr>
      <t>RNU Police station</t>
    </r>
  </si>
  <si>
    <t>Punktu summa</t>
  </si>
  <si>
    <t>Komandas starta Nr.</t>
  </si>
  <si>
    <t xml:space="preserve">LŠ </t>
  </si>
  <si>
    <t>Prauliņš</t>
  </si>
  <si>
    <t>Alu</t>
  </si>
  <si>
    <t>Ants</t>
  </si>
  <si>
    <t>Kronberg</t>
  </si>
  <si>
    <t>VUGD VRB Cēsu daļa</t>
  </si>
  <si>
    <t>Edgars</t>
  </si>
  <si>
    <t>Židavs</t>
  </si>
  <si>
    <t>Ēriks</t>
  </si>
  <si>
    <t>Rando</t>
  </si>
  <si>
    <t>ZS 27.KB  ŠAR Izlūku vads</t>
  </si>
  <si>
    <t>B1</t>
  </si>
  <si>
    <t>B3</t>
  </si>
  <si>
    <t>A6</t>
  </si>
  <si>
    <t>A2</t>
  </si>
  <si>
    <t>A3</t>
  </si>
  <si>
    <t>B2</t>
  </si>
  <si>
    <t>B4</t>
  </si>
  <si>
    <t>A1</t>
  </si>
  <si>
    <t>A4</t>
  </si>
  <si>
    <t>B5</t>
  </si>
  <si>
    <t>A5</t>
  </si>
  <si>
    <t>B6</t>
  </si>
  <si>
    <t>B7</t>
  </si>
  <si>
    <t xml:space="preserve">Kaitseliit Sakala Malev </t>
  </si>
  <si>
    <t>Toomas</t>
  </si>
  <si>
    <t>Taimre</t>
  </si>
  <si>
    <t>Guntis</t>
  </si>
  <si>
    <t>Apse</t>
  </si>
  <si>
    <t>Cinis</t>
  </si>
  <si>
    <t>Kivi</t>
  </si>
  <si>
    <t xml:space="preserve">Kaitseliidu Pärnumaa Malev </t>
  </si>
  <si>
    <t>Marko</t>
  </si>
  <si>
    <t>Keeman</t>
  </si>
  <si>
    <t>Riivo</t>
  </si>
  <si>
    <t>Liin</t>
  </si>
  <si>
    <t>Valdu</t>
  </si>
  <si>
    <t>Vahemets</t>
  </si>
  <si>
    <t>Priit</t>
  </si>
  <si>
    <t>Avarmaa</t>
  </si>
  <si>
    <t>Ingars</t>
  </si>
  <si>
    <t>Dalka</t>
  </si>
  <si>
    <t>Šulcs</t>
  </si>
  <si>
    <t>Rain</t>
  </si>
  <si>
    <t>Kuus</t>
  </si>
  <si>
    <t>Jaan</t>
  </si>
  <si>
    <t>Veskimets</t>
  </si>
  <si>
    <t>Aleksandr</t>
  </si>
  <si>
    <t>Voronin</t>
  </si>
  <si>
    <t>NBS Instruktoru skola</t>
  </si>
  <si>
    <t>Dainis</t>
  </si>
  <si>
    <t>Balodis</t>
  </si>
  <si>
    <t xml:space="preserve">Jānis </t>
  </si>
  <si>
    <t>Timminieks</t>
  </si>
  <si>
    <t>Dimants</t>
  </si>
  <si>
    <t>Gatis</t>
  </si>
  <si>
    <t>Jurjāns</t>
  </si>
  <si>
    <t>Vladimirs</t>
  </si>
  <si>
    <t>Ivanovs</t>
  </si>
  <si>
    <t>Valērija</t>
  </si>
  <si>
    <t>Grigorjeva</t>
  </si>
  <si>
    <t>Emīls</t>
  </si>
  <si>
    <t>Ļebedevs</t>
  </si>
  <si>
    <t xml:space="preserve">Lauris </t>
  </si>
  <si>
    <t>Valdemārs</t>
  </si>
  <si>
    <t>Miķelsons</t>
  </si>
  <si>
    <t>Arnis</t>
  </si>
  <si>
    <t>Vāravs</t>
  </si>
  <si>
    <t xml:space="preserve">Sarmīte </t>
  </si>
  <si>
    <t>Endzele</t>
  </si>
  <si>
    <t>Edžus</t>
  </si>
  <si>
    <t>Pakalns</t>
  </si>
  <si>
    <t>Kaulakans</t>
  </si>
  <si>
    <t xml:space="preserve">Māris </t>
  </si>
  <si>
    <t>Gustavs</t>
  </si>
  <si>
    <t>Šmits</t>
  </si>
  <si>
    <t>Toms</t>
  </si>
  <si>
    <t>Kozlovskis</t>
  </si>
  <si>
    <t>Bušs</t>
  </si>
  <si>
    <t>Aleksandrs</t>
  </si>
  <si>
    <t>Podmošins</t>
  </si>
  <si>
    <t>Ķelpiņš</t>
  </si>
  <si>
    <t>STARTA PROTOKOLS         ALUSTADA PROTOKOLL</t>
  </si>
  <si>
    <t>0:48.44</t>
  </si>
  <si>
    <t>0:52.09</t>
  </si>
  <si>
    <t>0:47.78</t>
  </si>
  <si>
    <t>0:41.35</t>
  </si>
  <si>
    <t>1:03.59</t>
  </si>
  <si>
    <t>0:45.78</t>
  </si>
  <si>
    <t>0:57.94</t>
  </si>
  <si>
    <t>0:51.06</t>
  </si>
  <si>
    <r>
      <t xml:space="preserve">bonusa punkti </t>
    </r>
    <r>
      <rPr>
        <b/>
        <sz val="9"/>
        <rFont val="Arial"/>
        <family val="2"/>
      </rPr>
      <t>(šķīvitis (20)+distance)</t>
    </r>
  </si>
  <si>
    <t>0:50.38</t>
  </si>
  <si>
    <t>0:56.18</t>
  </si>
  <si>
    <t>1:04.91</t>
  </si>
  <si>
    <t>1:03.16</t>
  </si>
  <si>
    <t>0:50.18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</si>
</sst>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36"/>
      <name val="Arial"/>
      <family val="2"/>
    </font>
    <font>
      <sz val="36"/>
      <name val="Arial"/>
      <family val="2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2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4"/>
      <color rgb="FFFF0000"/>
      <name val="Times New Roman"/>
      <family val="1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3" borderId="3" applyNumberFormat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0" borderId="9" applyNumberFormat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26" xfId="0" applyBorder="1" applyAlignment="1">
      <alignment horizontal="center"/>
    </xf>
    <xf numFmtId="0" fontId="4" fillId="33" borderId="27" xfId="0" applyFont="1" applyFill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33" borderId="27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33" borderId="13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49" fontId="3" fillId="0" borderId="3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vertical="center" wrapText="1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20" fontId="9" fillId="0" borderId="10" xfId="0" applyNumberFormat="1" applyFont="1" applyBorder="1" applyAlignment="1">
      <alignment horizontal="center"/>
    </xf>
    <xf numFmtId="2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32" xfId="0" applyFont="1" applyBorder="1" applyAlignment="1">
      <alignment horizontal="center" wrapText="1"/>
    </xf>
    <xf numFmtId="0" fontId="0" fillId="0" borderId="52" xfId="0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35" borderId="18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/>
    </xf>
    <xf numFmtId="0" fontId="4" fillId="33" borderId="5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/>
    </xf>
    <xf numFmtId="0" fontId="6" fillId="0" borderId="68" xfId="0" applyFont="1" applyFill="1" applyBorder="1" applyAlignment="1">
      <alignment/>
    </xf>
    <xf numFmtId="0" fontId="5" fillId="36" borderId="42" xfId="0" applyNumberFormat="1" applyFont="1" applyFill="1" applyBorder="1" applyAlignment="1">
      <alignment horizontal="center" vertical="center"/>
    </xf>
    <xf numFmtId="0" fontId="5" fillId="36" borderId="69" xfId="0" applyNumberFormat="1" applyFont="1" applyFill="1" applyBorder="1" applyAlignment="1">
      <alignment horizontal="center" vertical="center"/>
    </xf>
    <xf numFmtId="0" fontId="5" fillId="36" borderId="37" xfId="0" applyNumberFormat="1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5" fillId="34" borderId="42" xfId="0" applyNumberFormat="1" applyFont="1" applyFill="1" applyBorder="1" applyAlignment="1">
      <alignment horizontal="center" vertical="center"/>
    </xf>
    <xf numFmtId="0" fontId="5" fillId="34" borderId="69" xfId="0" applyNumberFormat="1" applyFont="1" applyFill="1" applyBorder="1" applyAlignment="1">
      <alignment horizontal="center" vertical="center"/>
    </xf>
    <xf numFmtId="0" fontId="5" fillId="34" borderId="3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5" fillId="0" borderId="42" xfId="0" applyNumberFormat="1" applyFont="1" applyFill="1" applyBorder="1" applyAlignment="1">
      <alignment horizontal="center"/>
    </xf>
    <xf numFmtId="0" fontId="5" fillId="0" borderId="69" xfId="0" applyNumberFormat="1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64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0" fillId="0" borderId="64" xfId="0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="85" zoomScaleNormal="85" zoomScalePageLayoutView="0" workbookViewId="0" topLeftCell="A28">
      <selection activeCell="K48" sqref="K48:K51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15.28125" style="0" customWidth="1"/>
    <col min="4" max="4" width="17.57421875" style="0" customWidth="1"/>
    <col min="5" max="5" width="2.57421875" style="0" hidden="1" customWidth="1"/>
    <col min="6" max="11" width="5.7109375" style="0" customWidth="1"/>
  </cols>
  <sheetData>
    <row r="1" spans="1:11" ht="69.75" customHeight="1">
      <c r="A1" s="192" t="s">
        <v>41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0" ht="18.75" thickBot="1">
      <c r="A2" s="36"/>
      <c r="B2" s="36"/>
      <c r="C2" s="36"/>
      <c r="D2" s="36"/>
      <c r="E2" s="26"/>
      <c r="F2" s="26"/>
      <c r="G2" s="26"/>
      <c r="H2" s="26"/>
      <c r="I2" s="26"/>
      <c r="J2" s="26"/>
    </row>
    <row r="3" spans="1:11" s="1" customFormat="1" ht="13.5" thickBot="1">
      <c r="A3" s="13" t="s">
        <v>0</v>
      </c>
      <c r="B3" s="14" t="s">
        <v>1</v>
      </c>
      <c r="C3" s="14" t="s">
        <v>2</v>
      </c>
      <c r="D3" s="27" t="s">
        <v>3</v>
      </c>
      <c r="E3" s="37" t="s">
        <v>4</v>
      </c>
      <c r="F3" s="39" t="s">
        <v>79</v>
      </c>
      <c r="G3" s="38" t="s">
        <v>35</v>
      </c>
      <c r="H3" s="38" t="s">
        <v>15</v>
      </c>
      <c r="I3" s="38" t="s">
        <v>36</v>
      </c>
      <c r="J3" s="38" t="s">
        <v>37</v>
      </c>
      <c r="K3" s="40" t="s">
        <v>32</v>
      </c>
    </row>
    <row r="4" spans="1:11" ht="18.75">
      <c r="A4" s="4">
        <v>1</v>
      </c>
      <c r="B4" s="130" t="str">
        <f>starta_protokols!B4</f>
        <v>Ants</v>
      </c>
      <c r="C4" s="130" t="str">
        <f>starta_protokols!C4</f>
        <v>Kronberg</v>
      </c>
      <c r="D4" s="176" t="str">
        <f>starta_protokols!D4</f>
        <v>Kaitseliit Valgamaa malev</v>
      </c>
      <c r="E4" s="163" t="s">
        <v>6</v>
      </c>
      <c r="F4" s="166">
        <v>4</v>
      </c>
      <c r="G4" s="158">
        <v>3</v>
      </c>
      <c r="H4" s="158">
        <v>9</v>
      </c>
      <c r="I4" s="158">
        <v>7</v>
      </c>
      <c r="J4" s="158">
        <f>SUM(F4:I7)</f>
        <v>23</v>
      </c>
      <c r="K4" s="152">
        <v>5</v>
      </c>
    </row>
    <row r="5" spans="1:11" ht="18.75">
      <c r="A5" s="6">
        <v>2</v>
      </c>
      <c r="B5" s="131" t="str">
        <f>starta_protokols!B5</f>
        <v>Rain</v>
      </c>
      <c r="C5" s="131" t="str">
        <f>starta_protokols!C5</f>
        <v>Kuus</v>
      </c>
      <c r="D5" s="177"/>
      <c r="E5" s="164"/>
      <c r="F5" s="167"/>
      <c r="G5" s="159"/>
      <c r="H5" s="159"/>
      <c r="I5" s="159"/>
      <c r="J5" s="159"/>
      <c r="K5" s="153"/>
    </row>
    <row r="6" spans="1:11" ht="18.75">
      <c r="A6" s="6">
        <v>3</v>
      </c>
      <c r="B6" s="131" t="str">
        <f>starta_protokols!B6</f>
        <v>Jaan</v>
      </c>
      <c r="C6" s="131" t="str">
        <f>starta_protokols!C6</f>
        <v>Veskimets</v>
      </c>
      <c r="D6" s="177"/>
      <c r="E6" s="164"/>
      <c r="F6" s="167"/>
      <c r="G6" s="159"/>
      <c r="H6" s="159"/>
      <c r="I6" s="159"/>
      <c r="J6" s="159"/>
      <c r="K6" s="153"/>
    </row>
    <row r="7" spans="1:11" ht="19.5" thickBot="1">
      <c r="A7" s="10">
        <v>4</v>
      </c>
      <c r="B7" s="132" t="str">
        <f>starta_protokols!B7</f>
        <v>Aleksandr</v>
      </c>
      <c r="C7" s="132" t="str">
        <f>starta_protokols!C7</f>
        <v>Voronin</v>
      </c>
      <c r="D7" s="178"/>
      <c r="E7" s="173"/>
      <c r="F7" s="168"/>
      <c r="G7" s="160"/>
      <c r="H7" s="160"/>
      <c r="I7" s="160"/>
      <c r="J7" s="160"/>
      <c r="K7" s="161"/>
    </row>
    <row r="8" spans="1:11" ht="18.75">
      <c r="A8" s="4">
        <v>5</v>
      </c>
      <c r="B8" s="130" t="str">
        <f>starta_protokols!B8</f>
        <v>Ģirts </v>
      </c>
      <c r="C8" s="130" t="str">
        <f>starta_protokols!C8</f>
        <v>Logins</v>
      </c>
      <c r="D8" s="176" t="str">
        <f>starta_protokols!D8</f>
        <v>VUGD VRB Limbažu daļa</v>
      </c>
      <c r="E8" s="164" t="s">
        <v>7</v>
      </c>
      <c r="F8" s="170">
        <v>7</v>
      </c>
      <c r="G8" s="171">
        <v>12</v>
      </c>
      <c r="H8" s="171">
        <v>13</v>
      </c>
      <c r="I8" s="171">
        <v>12</v>
      </c>
      <c r="J8" s="158">
        <f>SUM(F8:I11)</f>
        <v>44</v>
      </c>
      <c r="K8" s="172">
        <v>12</v>
      </c>
    </row>
    <row r="9" spans="1:11" ht="18.75">
      <c r="A9" s="6">
        <v>6</v>
      </c>
      <c r="B9" s="25" t="str">
        <f>starta_protokols!B9</f>
        <v>Aigars</v>
      </c>
      <c r="C9" s="25" t="str">
        <f>starta_protokols!C9</f>
        <v>Spandegs</v>
      </c>
      <c r="D9" s="177"/>
      <c r="E9" s="164"/>
      <c r="F9" s="167"/>
      <c r="G9" s="159"/>
      <c r="H9" s="159"/>
      <c r="I9" s="159"/>
      <c r="J9" s="159"/>
      <c r="K9" s="153"/>
    </row>
    <row r="10" spans="1:11" ht="18" customHeight="1">
      <c r="A10" s="6">
        <v>7</v>
      </c>
      <c r="B10" s="25" t="str">
        <f>starta_protokols!B10</f>
        <v>Ingars</v>
      </c>
      <c r="C10" s="25" t="str">
        <f>starta_protokols!C10</f>
        <v>Dalka</v>
      </c>
      <c r="D10" s="177"/>
      <c r="E10" s="164"/>
      <c r="F10" s="167"/>
      <c r="G10" s="159"/>
      <c r="H10" s="159"/>
      <c r="I10" s="159"/>
      <c r="J10" s="159"/>
      <c r="K10" s="153"/>
    </row>
    <row r="11" spans="1:11" ht="19.5" thickBot="1">
      <c r="A11" s="10">
        <v>8</v>
      </c>
      <c r="B11" s="35" t="str">
        <f>starta_protokols!B11</f>
        <v>Vilnis</v>
      </c>
      <c r="C11" s="35" t="str">
        <f>starta_protokols!C11</f>
        <v>Šulcs</v>
      </c>
      <c r="D11" s="178"/>
      <c r="E11" s="173"/>
      <c r="F11" s="188"/>
      <c r="G11" s="162"/>
      <c r="H11" s="162"/>
      <c r="I11" s="162"/>
      <c r="J11" s="160"/>
      <c r="K11" s="154"/>
    </row>
    <row r="12" spans="1:11" ht="18.75">
      <c r="A12" s="4">
        <v>9</v>
      </c>
      <c r="B12" s="130" t="str">
        <f>starta_protokols!B12</f>
        <v>Agris</v>
      </c>
      <c r="C12" s="130" t="str">
        <f>starta_protokols!C12</f>
        <v>Spandegs</v>
      </c>
      <c r="D12" s="176" t="str">
        <f>starta_protokols!D12</f>
        <v>VP VRP Limbažu iec.</v>
      </c>
      <c r="E12" s="164" t="s">
        <v>8</v>
      </c>
      <c r="F12" s="166">
        <v>10</v>
      </c>
      <c r="G12" s="158">
        <v>7</v>
      </c>
      <c r="H12" s="158">
        <v>11</v>
      </c>
      <c r="I12" s="158">
        <v>8</v>
      </c>
      <c r="J12" s="158">
        <f>SUM(F12:I15)</f>
        <v>36</v>
      </c>
      <c r="K12" s="189">
        <v>10</v>
      </c>
    </row>
    <row r="13" spans="1:11" ht="18.75">
      <c r="A13" s="6">
        <v>10</v>
      </c>
      <c r="B13" s="131" t="str">
        <f>starta_protokols!B13</f>
        <v>Guntis</v>
      </c>
      <c r="C13" s="131" t="str">
        <f>starta_protokols!C13</f>
        <v>Apse</v>
      </c>
      <c r="D13" s="177"/>
      <c r="E13" s="164"/>
      <c r="F13" s="167"/>
      <c r="G13" s="159"/>
      <c r="H13" s="159"/>
      <c r="I13" s="159"/>
      <c r="J13" s="159"/>
      <c r="K13" s="190"/>
    </row>
    <row r="14" spans="1:11" ht="18.75">
      <c r="A14" s="6">
        <v>11</v>
      </c>
      <c r="B14" s="131" t="str">
        <f>starta_protokols!B14</f>
        <v>Aigars</v>
      </c>
      <c r="C14" s="131" t="str">
        <f>starta_protokols!C14</f>
        <v>Veldre</v>
      </c>
      <c r="D14" s="177"/>
      <c r="E14" s="164"/>
      <c r="F14" s="167"/>
      <c r="G14" s="159"/>
      <c r="H14" s="159"/>
      <c r="I14" s="159"/>
      <c r="J14" s="159"/>
      <c r="K14" s="190"/>
    </row>
    <row r="15" spans="1:11" ht="19.5" thickBot="1">
      <c r="A15" s="10">
        <v>12</v>
      </c>
      <c r="B15" s="132" t="str">
        <f>starta_protokols!B15</f>
        <v>Vilnis</v>
      </c>
      <c r="C15" s="132" t="str">
        <f>starta_protokols!C15</f>
        <v>Cinis</v>
      </c>
      <c r="D15" s="178"/>
      <c r="E15" s="173"/>
      <c r="F15" s="168"/>
      <c r="G15" s="160"/>
      <c r="H15" s="160"/>
      <c r="I15" s="160"/>
      <c r="J15" s="160"/>
      <c r="K15" s="191"/>
    </row>
    <row r="16" spans="1:11" ht="18.75">
      <c r="A16" s="4">
        <v>13</v>
      </c>
      <c r="B16" s="130" t="str">
        <f>starta_protokols!B16</f>
        <v>Lauris</v>
      </c>
      <c r="C16" s="130" t="str">
        <f>starta_protokols!C16</f>
        <v>Briedītis</v>
      </c>
      <c r="D16" s="176" t="str">
        <f>starta_protokols!D16</f>
        <v>ZS 22.KB</v>
      </c>
      <c r="E16" s="164" t="s">
        <v>9</v>
      </c>
      <c r="F16" s="170">
        <v>13</v>
      </c>
      <c r="G16" s="171">
        <v>10</v>
      </c>
      <c r="H16" s="171">
        <v>1</v>
      </c>
      <c r="I16" s="171">
        <v>4</v>
      </c>
      <c r="J16" s="158">
        <f>SUM(F16:I19)</f>
        <v>28</v>
      </c>
      <c r="K16" s="172">
        <v>8</v>
      </c>
    </row>
    <row r="17" spans="1:11" ht="18.75">
      <c r="A17" s="6">
        <v>14</v>
      </c>
      <c r="B17" s="131" t="str">
        <f>starta_protokols!B17</f>
        <v>Vilnis</v>
      </c>
      <c r="C17" s="131" t="str">
        <f>starta_protokols!C17</f>
        <v>Pavlovičs</v>
      </c>
      <c r="D17" s="177"/>
      <c r="E17" s="164"/>
      <c r="F17" s="167"/>
      <c r="G17" s="159"/>
      <c r="H17" s="159"/>
      <c r="I17" s="159"/>
      <c r="J17" s="159"/>
      <c r="K17" s="153"/>
    </row>
    <row r="18" spans="1:11" ht="18.75">
      <c r="A18" s="6">
        <v>15</v>
      </c>
      <c r="B18" s="25" t="str">
        <f>starta_protokols!B18</f>
        <v>Māris</v>
      </c>
      <c r="C18" s="25" t="str">
        <f>starta_protokols!C18</f>
        <v>Prauliņš</v>
      </c>
      <c r="D18" s="177"/>
      <c r="E18" s="164"/>
      <c r="F18" s="167"/>
      <c r="G18" s="159"/>
      <c r="H18" s="159"/>
      <c r="I18" s="159"/>
      <c r="J18" s="159"/>
      <c r="K18" s="153"/>
    </row>
    <row r="19" spans="1:11" ht="19.5" thickBot="1">
      <c r="A19" s="10">
        <v>16</v>
      </c>
      <c r="B19" s="132" t="str">
        <f>starta_protokols!B19</f>
        <v>Ģirts </v>
      </c>
      <c r="C19" s="132" t="str">
        <f>starta_protokols!C19</f>
        <v>Pakalns</v>
      </c>
      <c r="D19" s="178"/>
      <c r="E19" s="173"/>
      <c r="F19" s="188"/>
      <c r="G19" s="162"/>
      <c r="H19" s="162"/>
      <c r="I19" s="162"/>
      <c r="J19" s="160"/>
      <c r="K19" s="154"/>
    </row>
    <row r="20" spans="1:11" ht="18.75">
      <c r="A20" s="4">
        <v>17</v>
      </c>
      <c r="B20" s="130" t="str">
        <f>starta_protokols!B20</f>
        <v>Sarmīte </v>
      </c>
      <c r="C20" s="130" t="str">
        <f>starta_protokols!C20</f>
        <v>Endzele</v>
      </c>
      <c r="D20" s="176" t="str">
        <f>starta_protokols!D20</f>
        <v>ZS 27.KB  ŠAR Izlūku vads</v>
      </c>
      <c r="E20" s="164" t="s">
        <v>10</v>
      </c>
      <c r="F20" s="166">
        <v>9</v>
      </c>
      <c r="G20" s="158">
        <v>8</v>
      </c>
      <c r="H20" s="158">
        <v>2</v>
      </c>
      <c r="I20" s="158">
        <v>1</v>
      </c>
      <c r="J20" s="158">
        <f>SUM(F20:I23)</f>
        <v>20</v>
      </c>
      <c r="K20" s="152">
        <v>3</v>
      </c>
    </row>
    <row r="21" spans="1:11" ht="18.75">
      <c r="A21" s="6">
        <v>18</v>
      </c>
      <c r="B21" s="25" t="str">
        <f>starta_protokols!B21</f>
        <v>Valts</v>
      </c>
      <c r="C21" s="25" t="str">
        <f>starta_protokols!C21</f>
        <v>Baumanis</v>
      </c>
      <c r="D21" s="177"/>
      <c r="E21" s="164"/>
      <c r="F21" s="167"/>
      <c r="G21" s="159"/>
      <c r="H21" s="159"/>
      <c r="I21" s="159"/>
      <c r="J21" s="159"/>
      <c r="K21" s="153"/>
    </row>
    <row r="22" spans="1:11" ht="18.75">
      <c r="A22" s="6">
        <v>19</v>
      </c>
      <c r="B22" s="131" t="str">
        <f>starta_protokols!B22</f>
        <v>Mārtiņš</v>
      </c>
      <c r="C22" s="131" t="str">
        <f>starta_protokols!C22</f>
        <v>Baumanis</v>
      </c>
      <c r="D22" s="177"/>
      <c r="E22" s="164"/>
      <c r="F22" s="167"/>
      <c r="G22" s="159"/>
      <c r="H22" s="159"/>
      <c r="I22" s="159"/>
      <c r="J22" s="159"/>
      <c r="K22" s="153"/>
    </row>
    <row r="23" spans="1:11" ht="19.5" thickBot="1">
      <c r="A23" s="10">
        <v>20</v>
      </c>
      <c r="B23" s="132" t="str">
        <f>starta_protokols!B23</f>
        <v>Edžus</v>
      </c>
      <c r="C23" s="132" t="str">
        <f>starta_protokols!C23</f>
        <v>Miķelsons</v>
      </c>
      <c r="D23" s="178"/>
      <c r="E23" s="173"/>
      <c r="F23" s="168"/>
      <c r="G23" s="160"/>
      <c r="H23" s="160"/>
      <c r="I23" s="160"/>
      <c r="J23" s="160"/>
      <c r="K23" s="161"/>
    </row>
    <row r="24" spans="1:11" ht="18.75">
      <c r="A24" s="4">
        <v>21</v>
      </c>
      <c r="B24" s="130" t="str">
        <f>starta_protokols!B24</f>
        <v>Vilnis</v>
      </c>
      <c r="C24" s="130" t="str">
        <f>starta_protokols!C24</f>
        <v>Ozols</v>
      </c>
      <c r="D24" s="176" t="str">
        <f>starta_protokols!D24</f>
        <v>ZS 27.KB 2.KR</v>
      </c>
      <c r="E24" s="164" t="s">
        <v>11</v>
      </c>
      <c r="F24" s="170">
        <v>12</v>
      </c>
      <c r="G24" s="171">
        <v>9</v>
      </c>
      <c r="H24" s="171">
        <v>5</v>
      </c>
      <c r="I24" s="171">
        <v>2</v>
      </c>
      <c r="J24" s="158">
        <f>SUM(F24:I27)</f>
        <v>28</v>
      </c>
      <c r="K24" s="172">
        <v>7</v>
      </c>
    </row>
    <row r="25" spans="1:11" ht="18.75">
      <c r="A25" s="6">
        <v>22</v>
      </c>
      <c r="B25" s="131" t="str">
        <f>starta_protokols!B25</f>
        <v>Vladimirs</v>
      </c>
      <c r="C25" s="131" t="str">
        <f>starta_protokols!C25</f>
        <v>Ivanovs</v>
      </c>
      <c r="D25" s="177"/>
      <c r="E25" s="164"/>
      <c r="F25" s="167"/>
      <c r="G25" s="159"/>
      <c r="H25" s="159"/>
      <c r="I25" s="159"/>
      <c r="J25" s="159"/>
      <c r="K25" s="153"/>
    </row>
    <row r="26" spans="1:11" ht="18" customHeight="1">
      <c r="A26" s="6">
        <v>23</v>
      </c>
      <c r="B26" s="131" t="str">
        <f>starta_protokols!B26</f>
        <v>Valērija</v>
      </c>
      <c r="C26" s="131" t="str">
        <f>starta_protokols!C26</f>
        <v>Grigorjeva</v>
      </c>
      <c r="D26" s="177"/>
      <c r="E26" s="164"/>
      <c r="F26" s="167"/>
      <c r="G26" s="159"/>
      <c r="H26" s="159"/>
      <c r="I26" s="159"/>
      <c r="J26" s="159"/>
      <c r="K26" s="153"/>
    </row>
    <row r="27" spans="1:11" ht="19.5" thickBot="1">
      <c r="A27" s="10">
        <v>24</v>
      </c>
      <c r="B27" s="132" t="str">
        <f>starta_protokols!B27</f>
        <v>Emīls</v>
      </c>
      <c r="C27" s="132" t="str">
        <f>starta_protokols!C27</f>
        <v>Ļebedevs</v>
      </c>
      <c r="D27" s="178"/>
      <c r="E27" s="173"/>
      <c r="F27" s="188"/>
      <c r="G27" s="162"/>
      <c r="H27" s="162"/>
      <c r="I27" s="162"/>
      <c r="J27" s="160"/>
      <c r="K27" s="154"/>
    </row>
    <row r="28" spans="1:11" ht="18.75">
      <c r="A28" s="4">
        <v>25</v>
      </c>
      <c r="B28" s="130" t="str">
        <f>starta_protokols!B28</f>
        <v>Andris</v>
      </c>
      <c r="C28" s="130" t="str">
        <f>starta_protokols!C28</f>
        <v>Kaulakans</v>
      </c>
      <c r="D28" s="176" t="str">
        <f>starta_protokols!D28</f>
        <v>ZS 27.KB 1.KR</v>
      </c>
      <c r="E28" s="164" t="s">
        <v>12</v>
      </c>
      <c r="F28" s="179">
        <v>11</v>
      </c>
      <c r="G28" s="182">
        <v>11</v>
      </c>
      <c r="H28" s="182">
        <v>8</v>
      </c>
      <c r="I28" s="182">
        <v>9</v>
      </c>
      <c r="J28" s="158">
        <f>SUM(F28:I31)</f>
        <v>39</v>
      </c>
      <c r="K28" s="185">
        <v>11</v>
      </c>
    </row>
    <row r="29" spans="1:11" ht="18.75">
      <c r="A29" s="6">
        <v>26</v>
      </c>
      <c r="B29" s="131" t="str">
        <f>starta_protokols!B29</f>
        <v>Māris </v>
      </c>
      <c r="C29" s="131" t="str">
        <f>starta_protokols!C29</f>
        <v>Bērziņš</v>
      </c>
      <c r="D29" s="177"/>
      <c r="E29" s="164"/>
      <c r="F29" s="180"/>
      <c r="G29" s="183"/>
      <c r="H29" s="183"/>
      <c r="I29" s="183"/>
      <c r="J29" s="159"/>
      <c r="K29" s="186"/>
    </row>
    <row r="30" spans="1:11" ht="18.75">
      <c r="A30" s="6">
        <v>27</v>
      </c>
      <c r="B30" s="131" t="str">
        <f>starta_protokols!B30</f>
        <v>Gustavs</v>
      </c>
      <c r="C30" s="131" t="str">
        <f>starta_protokols!C30</f>
        <v>Šmits</v>
      </c>
      <c r="D30" s="177"/>
      <c r="E30" s="164"/>
      <c r="F30" s="180"/>
      <c r="G30" s="183"/>
      <c r="H30" s="183"/>
      <c r="I30" s="183"/>
      <c r="J30" s="159"/>
      <c r="K30" s="186"/>
    </row>
    <row r="31" spans="1:11" ht="19.5" customHeight="1" thickBot="1">
      <c r="A31" s="10">
        <v>28</v>
      </c>
      <c r="B31" s="132" t="str">
        <f>starta_protokols!B31</f>
        <v>Toms</v>
      </c>
      <c r="C31" s="132" t="str">
        <f>starta_protokols!C31</f>
        <v>Kozlovskis</v>
      </c>
      <c r="D31" s="178"/>
      <c r="E31" s="173"/>
      <c r="F31" s="181"/>
      <c r="G31" s="184"/>
      <c r="H31" s="184"/>
      <c r="I31" s="184"/>
      <c r="J31" s="160"/>
      <c r="K31" s="187"/>
    </row>
    <row r="32" spans="1:11" ht="20.25" customHeight="1">
      <c r="A32" s="4">
        <v>29</v>
      </c>
      <c r="B32" s="130" t="str">
        <f>starta_protokols!B32</f>
        <v>Olev</v>
      </c>
      <c r="C32" s="130" t="str">
        <f>starta_protokols!C32</f>
        <v>Kookla</v>
      </c>
      <c r="D32" s="155" t="str">
        <f>starta_protokols!D32</f>
        <v>Kaitseliit Sakala Malev </v>
      </c>
      <c r="E32" s="173" t="s">
        <v>13</v>
      </c>
      <c r="F32" s="170">
        <v>2</v>
      </c>
      <c r="G32" s="171">
        <v>2</v>
      </c>
      <c r="H32" s="171">
        <v>6</v>
      </c>
      <c r="I32" s="171">
        <v>6</v>
      </c>
      <c r="J32" s="158">
        <f>SUM(F32:I35)</f>
        <v>16</v>
      </c>
      <c r="K32" s="172">
        <v>2</v>
      </c>
    </row>
    <row r="33" spans="1:11" ht="19.5" customHeight="1">
      <c r="A33" s="6">
        <v>30</v>
      </c>
      <c r="B33" s="131" t="str">
        <f>starta_protokols!B33</f>
        <v>Urmas</v>
      </c>
      <c r="C33" s="131" t="str">
        <f>starta_protokols!C33</f>
        <v>Feldman</v>
      </c>
      <c r="D33" s="156"/>
      <c r="E33" s="174"/>
      <c r="F33" s="167"/>
      <c r="G33" s="159"/>
      <c r="H33" s="159"/>
      <c r="I33" s="159"/>
      <c r="J33" s="159"/>
      <c r="K33" s="153"/>
    </row>
    <row r="34" spans="1:11" ht="17.25" customHeight="1">
      <c r="A34" s="6">
        <v>31</v>
      </c>
      <c r="B34" s="131" t="str">
        <f>starta_protokols!B34</f>
        <v>Riho</v>
      </c>
      <c r="C34" s="131" t="str">
        <f>starta_protokols!C34</f>
        <v>Rei</v>
      </c>
      <c r="D34" s="156"/>
      <c r="E34" s="174"/>
      <c r="F34" s="167"/>
      <c r="G34" s="159"/>
      <c r="H34" s="159"/>
      <c r="I34" s="159"/>
      <c r="J34" s="159"/>
      <c r="K34" s="153"/>
    </row>
    <row r="35" spans="1:11" ht="18.75" customHeight="1" thickBot="1">
      <c r="A35" s="10">
        <v>32</v>
      </c>
      <c r="B35" s="132" t="str">
        <f>starta_protokols!B35</f>
        <v>Toomas</v>
      </c>
      <c r="C35" s="132" t="str">
        <f>starta_protokols!C35</f>
        <v>Taimre</v>
      </c>
      <c r="D35" s="157"/>
      <c r="E35" s="174"/>
      <c r="F35" s="188"/>
      <c r="G35" s="162"/>
      <c r="H35" s="162"/>
      <c r="I35" s="162"/>
      <c r="J35" s="160"/>
      <c r="K35" s="154"/>
    </row>
    <row r="36" spans="1:11" ht="20.25" customHeight="1">
      <c r="A36" s="4">
        <v>33</v>
      </c>
      <c r="B36" s="133" t="str">
        <f>starta_protokols!B36</f>
        <v>Jānis</v>
      </c>
      <c r="C36" s="133" t="str">
        <f>starta_protokols!C36</f>
        <v>Bitenieks</v>
      </c>
      <c r="D36" s="176" t="str">
        <f>starta_protokols!D36</f>
        <v>ZS 27.KB KAR</v>
      </c>
      <c r="E36" s="164" t="s">
        <v>14</v>
      </c>
      <c r="F36" s="179">
        <v>1</v>
      </c>
      <c r="G36" s="182">
        <v>1</v>
      </c>
      <c r="H36" s="182">
        <v>3</v>
      </c>
      <c r="I36" s="182">
        <v>3</v>
      </c>
      <c r="J36" s="158">
        <f>SUM(F36:I39)</f>
        <v>8</v>
      </c>
      <c r="K36" s="185">
        <v>1</v>
      </c>
    </row>
    <row r="37" spans="1:11" ht="18.75">
      <c r="A37" s="6">
        <v>34</v>
      </c>
      <c r="B37" s="25" t="str">
        <f>starta_protokols!B37</f>
        <v>Lauris </v>
      </c>
      <c r="C37" s="25" t="str">
        <f>starta_protokols!C37</f>
        <v>Ceblis</v>
      </c>
      <c r="D37" s="177"/>
      <c r="E37" s="164"/>
      <c r="F37" s="180"/>
      <c r="G37" s="183"/>
      <c r="H37" s="183"/>
      <c r="I37" s="183"/>
      <c r="J37" s="159"/>
      <c r="K37" s="186"/>
    </row>
    <row r="38" spans="1:11" ht="18.75">
      <c r="A38" s="6">
        <v>35</v>
      </c>
      <c r="B38" s="131" t="str">
        <f>starta_protokols!B38</f>
        <v>Valdemārs</v>
      </c>
      <c r="C38" s="131" t="str">
        <f>starta_protokols!C38</f>
        <v>Miķelsons</v>
      </c>
      <c r="D38" s="177"/>
      <c r="E38" s="164"/>
      <c r="F38" s="180"/>
      <c r="G38" s="183"/>
      <c r="H38" s="183"/>
      <c r="I38" s="183"/>
      <c r="J38" s="159"/>
      <c r="K38" s="186"/>
    </row>
    <row r="39" spans="1:11" ht="19.5" thickBot="1">
      <c r="A39" s="10">
        <v>36</v>
      </c>
      <c r="B39" s="35" t="str">
        <f>starta_protokols!B39</f>
        <v>Arnis</v>
      </c>
      <c r="C39" s="35" t="str">
        <f>starta_protokols!C39</f>
        <v>Vāravs</v>
      </c>
      <c r="D39" s="178"/>
      <c r="E39" s="173"/>
      <c r="F39" s="181"/>
      <c r="G39" s="184"/>
      <c r="H39" s="184"/>
      <c r="I39" s="184"/>
      <c r="J39" s="160"/>
      <c r="K39" s="187"/>
    </row>
    <row r="40" spans="1:11" ht="15.75" customHeight="1">
      <c r="A40" s="4">
        <v>41</v>
      </c>
      <c r="B40" s="130" t="str">
        <f>starta_protokols!B40</f>
        <v>Marko</v>
      </c>
      <c r="C40" s="130" t="str">
        <f>starta_protokols!C40</f>
        <v>Keeman</v>
      </c>
      <c r="D40" s="155" t="str">
        <f>starta_protokols!D40</f>
        <v>Kaitseliidu Pärnumaa Malev </v>
      </c>
      <c r="E40" s="173" t="s">
        <v>15</v>
      </c>
      <c r="F40" s="166">
        <v>5</v>
      </c>
      <c r="G40" s="158">
        <v>6</v>
      </c>
      <c r="H40" s="158">
        <v>7</v>
      </c>
      <c r="I40" s="158">
        <v>11</v>
      </c>
      <c r="J40" s="158">
        <f>SUM(F40:I43)</f>
        <v>29</v>
      </c>
      <c r="K40" s="152">
        <v>9</v>
      </c>
    </row>
    <row r="41" spans="1:11" ht="15.75" customHeight="1">
      <c r="A41" s="6">
        <v>42</v>
      </c>
      <c r="B41" s="131" t="str">
        <f>starta_protokols!B41</f>
        <v>Riivo</v>
      </c>
      <c r="C41" s="131" t="str">
        <f>starta_protokols!C41</f>
        <v>Liin</v>
      </c>
      <c r="D41" s="156"/>
      <c r="E41" s="174"/>
      <c r="F41" s="167"/>
      <c r="G41" s="159"/>
      <c r="H41" s="159"/>
      <c r="I41" s="159"/>
      <c r="J41" s="159"/>
      <c r="K41" s="153"/>
    </row>
    <row r="42" spans="1:11" ht="15.75" customHeight="1">
      <c r="A42" s="6">
        <v>43</v>
      </c>
      <c r="B42" s="131" t="str">
        <f>starta_protokols!B42</f>
        <v>Valdu</v>
      </c>
      <c r="C42" s="131" t="str">
        <f>starta_protokols!C42</f>
        <v>Vahemets</v>
      </c>
      <c r="D42" s="156"/>
      <c r="E42" s="174"/>
      <c r="F42" s="167"/>
      <c r="G42" s="159"/>
      <c r="H42" s="159"/>
      <c r="I42" s="159"/>
      <c r="J42" s="159"/>
      <c r="K42" s="153"/>
    </row>
    <row r="43" spans="1:11" ht="19.5" customHeight="1" thickBot="1">
      <c r="A43" s="10">
        <v>44</v>
      </c>
      <c r="B43" s="132" t="str">
        <f>starta_protokols!B43</f>
        <v>Priit</v>
      </c>
      <c r="C43" s="132" t="str">
        <f>starta_protokols!C43</f>
        <v>Avarmaa</v>
      </c>
      <c r="D43" s="157"/>
      <c r="E43" s="175"/>
      <c r="F43" s="168"/>
      <c r="G43" s="160"/>
      <c r="H43" s="160"/>
      <c r="I43" s="160"/>
      <c r="J43" s="160"/>
      <c r="K43" s="161"/>
    </row>
    <row r="44" spans="1:11" ht="18.75" customHeight="1">
      <c r="A44" s="12">
        <v>45</v>
      </c>
      <c r="B44" s="134" t="str">
        <f>starta_protokols!B44</f>
        <v>Rein</v>
      </c>
      <c r="C44" s="135" t="str">
        <f>starta_protokols!C44</f>
        <v>Künnap</v>
      </c>
      <c r="D44" s="155" t="str">
        <f>starta_protokols!D44</f>
        <v>PÄRNU Police station</v>
      </c>
      <c r="E44" s="169" t="s">
        <v>16</v>
      </c>
      <c r="F44" s="170">
        <v>3</v>
      </c>
      <c r="G44" s="171">
        <v>4</v>
      </c>
      <c r="H44" s="171">
        <v>10</v>
      </c>
      <c r="I44" s="171">
        <v>10</v>
      </c>
      <c r="J44" s="158">
        <f>SUM(F44:I47)</f>
        <v>27</v>
      </c>
      <c r="K44" s="172">
        <v>6</v>
      </c>
    </row>
    <row r="45" spans="1:11" ht="18.75">
      <c r="A45" s="6">
        <v>46</v>
      </c>
      <c r="B45" s="136" t="str">
        <f>starta_protokols!B45</f>
        <v>Janek</v>
      </c>
      <c r="C45" s="136" t="str">
        <f>starta_protokols!C45</f>
        <v>Pinta</v>
      </c>
      <c r="D45" s="156"/>
      <c r="E45" s="164"/>
      <c r="F45" s="167"/>
      <c r="G45" s="159"/>
      <c r="H45" s="159"/>
      <c r="I45" s="159"/>
      <c r="J45" s="159"/>
      <c r="K45" s="153"/>
    </row>
    <row r="46" spans="1:11" ht="18.75">
      <c r="A46" s="6">
        <v>47</v>
      </c>
      <c r="B46" s="25" t="str">
        <f>starta_protokols!B46</f>
        <v>Vaiko</v>
      </c>
      <c r="C46" s="25" t="str">
        <f>starta_protokols!C46</f>
        <v>Kivi</v>
      </c>
      <c r="D46" s="156"/>
      <c r="E46" s="164"/>
      <c r="F46" s="167"/>
      <c r="G46" s="159"/>
      <c r="H46" s="159"/>
      <c r="I46" s="159"/>
      <c r="J46" s="159"/>
      <c r="K46" s="153"/>
    </row>
    <row r="47" spans="1:11" ht="19.5" thickBot="1">
      <c r="A47" s="10">
        <v>48</v>
      </c>
      <c r="B47" s="132" t="str">
        <f>starta_protokols!B47</f>
        <v>Rando</v>
      </c>
      <c r="C47" s="132" t="str">
        <f>starta_protokols!C47</f>
        <v>Alu</v>
      </c>
      <c r="D47" s="157"/>
      <c r="E47" s="165"/>
      <c r="F47" s="168"/>
      <c r="G47" s="160"/>
      <c r="H47" s="160"/>
      <c r="I47" s="160"/>
      <c r="J47" s="160"/>
      <c r="K47" s="161"/>
    </row>
    <row r="48" spans="1:11" ht="18.75" customHeight="1">
      <c r="A48" s="4">
        <v>45</v>
      </c>
      <c r="B48" s="137" t="str">
        <f>starta_protokols!B48</f>
        <v>Edgars</v>
      </c>
      <c r="C48" s="137" t="str">
        <f>starta_protokols!C48</f>
        <v>Židavs</v>
      </c>
      <c r="D48" s="155" t="str">
        <f>starta_protokols!D48</f>
        <v>VUGD VRB Cēsu daļa</v>
      </c>
      <c r="E48" s="163" t="s">
        <v>16</v>
      </c>
      <c r="F48" s="166">
        <v>8</v>
      </c>
      <c r="G48" s="158">
        <v>13</v>
      </c>
      <c r="H48" s="158">
        <v>12</v>
      </c>
      <c r="I48" s="158">
        <v>13</v>
      </c>
      <c r="J48" s="158">
        <f>SUM(F48:I51)</f>
        <v>46</v>
      </c>
      <c r="K48" s="152">
        <v>13</v>
      </c>
    </row>
    <row r="49" spans="1:11" ht="18.75">
      <c r="A49" s="6">
        <v>46</v>
      </c>
      <c r="B49" s="131" t="str">
        <f>starta_protokols!B49</f>
        <v>Ēriks</v>
      </c>
      <c r="C49" s="131" t="str">
        <f>starta_protokols!C49</f>
        <v>Bušs</v>
      </c>
      <c r="D49" s="156"/>
      <c r="E49" s="164"/>
      <c r="F49" s="167"/>
      <c r="G49" s="159"/>
      <c r="H49" s="159"/>
      <c r="I49" s="159"/>
      <c r="J49" s="159"/>
      <c r="K49" s="153"/>
    </row>
    <row r="50" spans="1:11" ht="18.75">
      <c r="A50" s="6">
        <v>47</v>
      </c>
      <c r="B50" s="131" t="str">
        <f>starta_protokols!B50</f>
        <v>Aleksandrs</v>
      </c>
      <c r="C50" s="131" t="str">
        <f>starta_protokols!C50</f>
        <v>Podmošins</v>
      </c>
      <c r="D50" s="156"/>
      <c r="E50" s="164"/>
      <c r="F50" s="167"/>
      <c r="G50" s="159"/>
      <c r="H50" s="159"/>
      <c r="I50" s="159"/>
      <c r="J50" s="159"/>
      <c r="K50" s="153"/>
    </row>
    <row r="51" spans="1:11" ht="19.5" thickBot="1">
      <c r="A51" s="10">
        <v>48</v>
      </c>
      <c r="B51" s="138" t="str">
        <f>starta_protokols!B51</f>
        <v>Edgars</v>
      </c>
      <c r="C51" s="138" t="str">
        <f>starta_protokols!C51</f>
        <v>Ķelpiņš</v>
      </c>
      <c r="D51" s="157"/>
      <c r="E51" s="165"/>
      <c r="F51" s="168"/>
      <c r="G51" s="160"/>
      <c r="H51" s="160"/>
      <c r="I51" s="160"/>
      <c r="J51" s="160"/>
      <c r="K51" s="161"/>
    </row>
    <row r="52" spans="1:11" ht="18.75">
      <c r="A52" s="4">
        <v>49</v>
      </c>
      <c r="B52" s="137" t="str">
        <f>starta_protokols!B52</f>
        <v>Dainis</v>
      </c>
      <c r="C52" s="137" t="str">
        <f>starta_protokols!C52</f>
        <v>Balodis</v>
      </c>
      <c r="D52" s="155" t="str">
        <f>starta_protokols!D52</f>
        <v>NBS Instruktoru skola</v>
      </c>
      <c r="E52" s="20"/>
      <c r="F52" s="158">
        <v>6</v>
      </c>
      <c r="G52" s="158">
        <v>5</v>
      </c>
      <c r="H52" s="158">
        <v>4</v>
      </c>
      <c r="I52" s="158">
        <v>5</v>
      </c>
      <c r="J52" s="158">
        <f>SUM(F52:I55)</f>
        <v>20</v>
      </c>
      <c r="K52" s="152">
        <v>4</v>
      </c>
    </row>
    <row r="53" spans="1:11" ht="18.75">
      <c r="A53" s="63">
        <v>50</v>
      </c>
      <c r="B53" s="131" t="str">
        <f>starta_protokols!B53</f>
        <v>Jānis </v>
      </c>
      <c r="C53" s="131" t="str">
        <f>starta_protokols!C53</f>
        <v>Timminieks</v>
      </c>
      <c r="D53" s="156"/>
      <c r="E53" s="2"/>
      <c r="F53" s="159"/>
      <c r="G53" s="159"/>
      <c r="H53" s="159"/>
      <c r="I53" s="159"/>
      <c r="J53" s="159"/>
      <c r="K53" s="153"/>
    </row>
    <row r="54" spans="1:11" ht="18.75">
      <c r="A54" s="6">
        <v>51</v>
      </c>
      <c r="B54" s="131" t="str">
        <f>starta_protokols!B54</f>
        <v>Jānis </v>
      </c>
      <c r="C54" s="131" t="str">
        <f>starta_protokols!C54</f>
        <v>Dimants</v>
      </c>
      <c r="D54" s="156"/>
      <c r="E54" s="2"/>
      <c r="F54" s="159"/>
      <c r="G54" s="159"/>
      <c r="H54" s="159"/>
      <c r="I54" s="159"/>
      <c r="J54" s="159"/>
      <c r="K54" s="153"/>
    </row>
    <row r="55" spans="1:11" ht="19.5" thickBot="1">
      <c r="A55" s="10">
        <v>52</v>
      </c>
      <c r="B55" s="138" t="str">
        <f>starta_protokols!B55</f>
        <v>Gatis</v>
      </c>
      <c r="C55" s="138" t="str">
        <f>starta_protokols!C55</f>
        <v>Jurjāns</v>
      </c>
      <c r="D55" s="157"/>
      <c r="E55" s="3"/>
      <c r="F55" s="160"/>
      <c r="G55" s="160"/>
      <c r="H55" s="160"/>
      <c r="I55" s="160"/>
      <c r="J55" s="160"/>
      <c r="K55" s="161"/>
    </row>
    <row r="56" spans="1:11" ht="18.75" hidden="1">
      <c r="A56" s="4">
        <v>53</v>
      </c>
      <c r="B56" s="123">
        <f>starta_protokols!B56</f>
        <v>0</v>
      </c>
      <c r="C56" s="123">
        <f>starta_protokols!C56</f>
        <v>0</v>
      </c>
      <c r="D56" s="155">
        <f>starta_protokols!D56</f>
        <v>0</v>
      </c>
      <c r="E56" s="20"/>
      <c r="F56" s="158"/>
      <c r="G56" s="158"/>
      <c r="H56" s="158"/>
      <c r="I56" s="158"/>
      <c r="J56" s="158"/>
      <c r="K56" s="152"/>
    </row>
    <row r="57" spans="1:11" ht="18.75" hidden="1">
      <c r="A57" s="63">
        <v>54</v>
      </c>
      <c r="B57" s="118">
        <f>starta_protokols!B57</f>
        <v>0</v>
      </c>
      <c r="C57" s="118">
        <f>starta_protokols!C57</f>
        <v>0</v>
      </c>
      <c r="D57" s="156"/>
      <c r="E57" s="2"/>
      <c r="F57" s="159"/>
      <c r="G57" s="159"/>
      <c r="H57" s="159"/>
      <c r="I57" s="159"/>
      <c r="J57" s="159"/>
      <c r="K57" s="153"/>
    </row>
    <row r="58" spans="1:11" ht="18.75" hidden="1">
      <c r="A58" s="6">
        <v>55</v>
      </c>
      <c r="B58" s="118">
        <f>starta_protokols!B58</f>
        <v>0</v>
      </c>
      <c r="C58" s="118">
        <f>starta_protokols!C58</f>
        <v>0</v>
      </c>
      <c r="D58" s="156"/>
      <c r="E58" s="2"/>
      <c r="F58" s="159"/>
      <c r="G58" s="159"/>
      <c r="H58" s="159"/>
      <c r="I58" s="159"/>
      <c r="J58" s="159"/>
      <c r="K58" s="153"/>
    </row>
    <row r="59" spans="1:11" ht="19.5" hidden="1" thickBot="1">
      <c r="A59" s="10">
        <v>56</v>
      </c>
      <c r="B59" s="119">
        <f>starta_protokols!B59</f>
        <v>0</v>
      </c>
      <c r="C59" s="119">
        <f>starta_protokols!C59</f>
        <v>0</v>
      </c>
      <c r="D59" s="157"/>
      <c r="E59" s="3"/>
      <c r="F59" s="160"/>
      <c r="G59" s="160"/>
      <c r="H59" s="160"/>
      <c r="I59" s="160"/>
      <c r="J59" s="160"/>
      <c r="K59" s="161"/>
    </row>
    <row r="60" spans="1:11" ht="18.75" hidden="1">
      <c r="A60" s="4">
        <v>57</v>
      </c>
      <c r="B60" s="122">
        <f>starta_protokols!B60</f>
        <v>0</v>
      </c>
      <c r="C60" s="122">
        <f>starta_protokols!C60</f>
        <v>0</v>
      </c>
      <c r="D60" s="155" t="str">
        <f>starta_protokols!D60</f>
        <v> </v>
      </c>
      <c r="E60" s="20"/>
      <c r="F60" s="158"/>
      <c r="G60" s="158"/>
      <c r="H60" s="158"/>
      <c r="I60" s="158"/>
      <c r="J60" s="158"/>
      <c r="K60" s="152"/>
    </row>
    <row r="61" spans="1:11" ht="18.75" hidden="1">
      <c r="A61" s="6">
        <v>58</v>
      </c>
      <c r="B61" s="124">
        <f>starta_protokols!B61</f>
        <v>0</v>
      </c>
      <c r="C61" s="124">
        <f>starta_protokols!C61</f>
        <v>0</v>
      </c>
      <c r="D61" s="156"/>
      <c r="E61" s="2"/>
      <c r="F61" s="159"/>
      <c r="G61" s="159"/>
      <c r="H61" s="159"/>
      <c r="I61" s="159"/>
      <c r="J61" s="159"/>
      <c r="K61" s="153"/>
    </row>
    <row r="62" spans="1:11" ht="18.75" hidden="1">
      <c r="A62" s="12">
        <v>59</v>
      </c>
      <c r="B62" s="124">
        <f>starta_protokols!B62</f>
        <v>0</v>
      </c>
      <c r="C62" s="124">
        <f>starta_protokols!C62</f>
        <v>0</v>
      </c>
      <c r="D62" s="156"/>
      <c r="E62" s="2"/>
      <c r="F62" s="159"/>
      <c r="G62" s="159"/>
      <c r="H62" s="159"/>
      <c r="I62" s="159"/>
      <c r="J62" s="159"/>
      <c r="K62" s="153"/>
    </row>
    <row r="63" spans="1:11" ht="19.5" hidden="1" thickBot="1">
      <c r="A63" s="63">
        <v>60</v>
      </c>
      <c r="B63" s="124">
        <f>starta_protokols!B63</f>
        <v>0</v>
      </c>
      <c r="C63" s="124">
        <f>starta_protokols!C63</f>
        <v>0</v>
      </c>
      <c r="D63" s="156"/>
      <c r="E63" s="15"/>
      <c r="F63" s="162"/>
      <c r="G63" s="162"/>
      <c r="H63" s="162"/>
      <c r="I63" s="162"/>
      <c r="J63" s="160"/>
      <c r="K63" s="154"/>
    </row>
    <row r="64" spans="1:11" ht="18.75" hidden="1">
      <c r="A64" s="4">
        <v>61</v>
      </c>
      <c r="B64" s="125">
        <f>starta_protokols!B64</f>
        <v>0</v>
      </c>
      <c r="C64" s="125">
        <f>starta_protokols!C64</f>
        <v>0</v>
      </c>
      <c r="D64" s="155" t="str">
        <f>starta_protokols!D64</f>
        <v> </v>
      </c>
      <c r="E64" s="20"/>
      <c r="F64" s="158"/>
      <c r="G64" s="158"/>
      <c r="H64" s="158"/>
      <c r="I64" s="158"/>
      <c r="J64" s="158"/>
      <c r="K64" s="152"/>
    </row>
    <row r="65" spans="1:11" ht="18.75" hidden="1">
      <c r="A65" s="63">
        <v>62</v>
      </c>
      <c r="B65" s="124">
        <f>starta_protokols!B65</f>
        <v>0</v>
      </c>
      <c r="C65" s="124">
        <f>starta_protokols!C65</f>
        <v>0</v>
      </c>
      <c r="D65" s="156"/>
      <c r="E65" s="2"/>
      <c r="F65" s="159"/>
      <c r="G65" s="159"/>
      <c r="H65" s="159"/>
      <c r="I65" s="159"/>
      <c r="J65" s="159"/>
      <c r="K65" s="153"/>
    </row>
    <row r="66" spans="1:11" ht="18.75" hidden="1">
      <c r="A66" s="12">
        <v>63</v>
      </c>
      <c r="B66" s="124">
        <f>starta_protokols!B66</f>
        <v>0</v>
      </c>
      <c r="C66" s="124">
        <f>starta_protokols!C66</f>
        <v>0</v>
      </c>
      <c r="D66" s="156"/>
      <c r="E66" s="2"/>
      <c r="F66" s="159"/>
      <c r="G66" s="159"/>
      <c r="H66" s="159"/>
      <c r="I66" s="159"/>
      <c r="J66" s="159"/>
      <c r="K66" s="153"/>
    </row>
    <row r="67" spans="1:11" ht="19.5" hidden="1" thickBot="1">
      <c r="A67" s="10">
        <v>64</v>
      </c>
      <c r="B67" s="119">
        <f>starta_protokols!B67</f>
        <v>0</v>
      </c>
      <c r="C67" s="119">
        <f>starta_protokols!C67</f>
        <v>0</v>
      </c>
      <c r="D67" s="157"/>
      <c r="E67" s="3"/>
      <c r="F67" s="160"/>
      <c r="G67" s="160"/>
      <c r="H67" s="160"/>
      <c r="I67" s="160"/>
      <c r="J67" s="160"/>
      <c r="K67" s="161"/>
    </row>
    <row r="68" ht="12.75" hidden="1"/>
    <row r="69" ht="12.75" hidden="1"/>
  </sheetData>
  <sheetProtection/>
  <mergeCells count="125">
    <mergeCell ref="A1:K1"/>
    <mergeCell ref="D4:D7"/>
    <mergeCell ref="E4:E7"/>
    <mergeCell ref="F4:F7"/>
    <mergeCell ref="G4:G7"/>
    <mergeCell ref="H4:H7"/>
    <mergeCell ref="I4:I7"/>
    <mergeCell ref="J4:J7"/>
    <mergeCell ref="K4:K7"/>
    <mergeCell ref="D8:D11"/>
    <mergeCell ref="E8:E11"/>
    <mergeCell ref="F8:F11"/>
    <mergeCell ref="G8:G11"/>
    <mergeCell ref="H8:H11"/>
    <mergeCell ref="I8:I11"/>
    <mergeCell ref="J8:J11"/>
    <mergeCell ref="K8:K11"/>
    <mergeCell ref="D12:D15"/>
    <mergeCell ref="E12:E15"/>
    <mergeCell ref="F12:F15"/>
    <mergeCell ref="G12:G15"/>
    <mergeCell ref="H12:H15"/>
    <mergeCell ref="I12:I15"/>
    <mergeCell ref="J12:J15"/>
    <mergeCell ref="K12:K15"/>
    <mergeCell ref="D16:D19"/>
    <mergeCell ref="E16:E19"/>
    <mergeCell ref="F16:F19"/>
    <mergeCell ref="G16:G19"/>
    <mergeCell ref="H16:H19"/>
    <mergeCell ref="I16:I19"/>
    <mergeCell ref="J16:J19"/>
    <mergeCell ref="K16:K19"/>
    <mergeCell ref="D20:D23"/>
    <mergeCell ref="E20:E23"/>
    <mergeCell ref="F20:F23"/>
    <mergeCell ref="G20:G23"/>
    <mergeCell ref="H20:H23"/>
    <mergeCell ref="I20:I23"/>
    <mergeCell ref="J20:J23"/>
    <mergeCell ref="K20:K23"/>
    <mergeCell ref="D24:D27"/>
    <mergeCell ref="E24:E27"/>
    <mergeCell ref="F24:F27"/>
    <mergeCell ref="G24:G27"/>
    <mergeCell ref="H24:H27"/>
    <mergeCell ref="I24:I27"/>
    <mergeCell ref="J24:J27"/>
    <mergeCell ref="K24:K27"/>
    <mergeCell ref="D28:D31"/>
    <mergeCell ref="E28:E31"/>
    <mergeCell ref="F28:F31"/>
    <mergeCell ref="G28:G31"/>
    <mergeCell ref="H28:H31"/>
    <mergeCell ref="I28:I31"/>
    <mergeCell ref="J28:J31"/>
    <mergeCell ref="K28:K31"/>
    <mergeCell ref="D32:D35"/>
    <mergeCell ref="E32:E35"/>
    <mergeCell ref="F32:F35"/>
    <mergeCell ref="G32:G35"/>
    <mergeCell ref="H32:H35"/>
    <mergeCell ref="I32:I35"/>
    <mergeCell ref="J32:J35"/>
    <mergeCell ref="K32:K35"/>
    <mergeCell ref="D36:D39"/>
    <mergeCell ref="E36:E39"/>
    <mergeCell ref="F36:F39"/>
    <mergeCell ref="G36:G39"/>
    <mergeCell ref="H36:H39"/>
    <mergeCell ref="I36:I39"/>
    <mergeCell ref="J36:J39"/>
    <mergeCell ref="K36:K39"/>
    <mergeCell ref="D40:D43"/>
    <mergeCell ref="E40:E43"/>
    <mergeCell ref="F40:F43"/>
    <mergeCell ref="G40:G43"/>
    <mergeCell ref="H40:H43"/>
    <mergeCell ref="I40:I43"/>
    <mergeCell ref="J40:J43"/>
    <mergeCell ref="K40:K43"/>
    <mergeCell ref="D44:D47"/>
    <mergeCell ref="E44:E47"/>
    <mergeCell ref="F44:F47"/>
    <mergeCell ref="G44:G47"/>
    <mergeCell ref="H44:H47"/>
    <mergeCell ref="I44:I47"/>
    <mergeCell ref="J44:J47"/>
    <mergeCell ref="K44:K47"/>
    <mergeCell ref="D48:D51"/>
    <mergeCell ref="E48:E51"/>
    <mergeCell ref="F48:F51"/>
    <mergeCell ref="G48:G51"/>
    <mergeCell ref="H48:H51"/>
    <mergeCell ref="I48:I51"/>
    <mergeCell ref="D52:D55"/>
    <mergeCell ref="F52:F55"/>
    <mergeCell ref="G52:G55"/>
    <mergeCell ref="H52:H55"/>
    <mergeCell ref="I52:I55"/>
    <mergeCell ref="J52:J55"/>
    <mergeCell ref="G56:G59"/>
    <mergeCell ref="H56:H59"/>
    <mergeCell ref="I56:I59"/>
    <mergeCell ref="J56:J59"/>
    <mergeCell ref="J48:J51"/>
    <mergeCell ref="K48:K51"/>
    <mergeCell ref="K52:K55"/>
    <mergeCell ref="K56:K59"/>
    <mergeCell ref="D60:D63"/>
    <mergeCell ref="F60:F63"/>
    <mergeCell ref="G60:G63"/>
    <mergeCell ref="H60:H63"/>
    <mergeCell ref="I60:I63"/>
    <mergeCell ref="J60:J63"/>
    <mergeCell ref="K60:K63"/>
    <mergeCell ref="D56:D59"/>
    <mergeCell ref="F56:F59"/>
    <mergeCell ref="K64:K67"/>
    <mergeCell ref="D64:D67"/>
    <mergeCell ref="F64:F67"/>
    <mergeCell ref="G64:G67"/>
    <mergeCell ref="H64:H67"/>
    <mergeCell ref="I64:I67"/>
    <mergeCell ref="J64:J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="86" zoomScaleNormal="86" zoomScalePageLayoutView="0" workbookViewId="0" topLeftCell="A1">
      <selection activeCell="K17" sqref="K17"/>
    </sheetView>
  </sheetViews>
  <sheetFormatPr defaultColWidth="9.140625" defaultRowHeight="12.75"/>
  <cols>
    <col min="1" max="1" width="6.00390625" style="0" customWidth="1"/>
    <col min="2" max="2" width="14.7109375" style="0" customWidth="1"/>
    <col min="3" max="3" width="18.28125" style="0" customWidth="1"/>
    <col min="4" max="4" width="35.140625" style="0" customWidth="1"/>
    <col min="5" max="5" width="8.7109375" style="0" hidden="1" customWidth="1"/>
    <col min="6" max="6" width="11.7109375" style="59" customWidth="1"/>
  </cols>
  <sheetData>
    <row r="1" spans="1:10" ht="65.25" customHeight="1">
      <c r="A1" s="220" t="s">
        <v>161</v>
      </c>
      <c r="B1" s="220"/>
      <c r="C1" s="220"/>
      <c r="D1" s="220"/>
      <c r="E1" s="220"/>
      <c r="F1" s="220"/>
      <c r="G1" s="26"/>
      <c r="H1" s="26"/>
      <c r="I1" s="26"/>
      <c r="J1" s="26"/>
    </row>
    <row r="2" spans="1:10" ht="8.25" customHeight="1" thickBot="1">
      <c r="A2" s="36"/>
      <c r="B2" s="36"/>
      <c r="C2" s="36"/>
      <c r="D2" s="36"/>
      <c r="E2" s="26"/>
      <c r="F2" s="103"/>
      <c r="G2" s="26"/>
      <c r="H2" s="26"/>
      <c r="I2" s="26"/>
      <c r="J2" s="26"/>
    </row>
    <row r="3" spans="1:6" s="1" customFormat="1" ht="26.25" customHeight="1" thickBot="1">
      <c r="A3" s="13" t="s">
        <v>0</v>
      </c>
      <c r="B3" s="14" t="s">
        <v>1</v>
      </c>
      <c r="C3" s="14" t="s">
        <v>2</v>
      </c>
      <c r="D3" s="27" t="s">
        <v>3</v>
      </c>
      <c r="E3" s="37" t="s">
        <v>4</v>
      </c>
      <c r="F3" s="104" t="s">
        <v>78</v>
      </c>
    </row>
    <row r="4" spans="1:6" s="95" customFormat="1" ht="18.75" customHeight="1">
      <c r="A4" s="97">
        <v>1</v>
      </c>
      <c r="B4" s="115" t="s">
        <v>82</v>
      </c>
      <c r="C4" s="115" t="s">
        <v>83</v>
      </c>
      <c r="D4" s="193" t="s">
        <v>75</v>
      </c>
      <c r="E4" s="198" t="s">
        <v>6</v>
      </c>
      <c r="F4" s="205" t="s">
        <v>99</v>
      </c>
    </row>
    <row r="5" spans="1:6" s="95" customFormat="1" ht="18.75">
      <c r="A5" s="99">
        <v>2</v>
      </c>
      <c r="B5" s="116" t="s">
        <v>122</v>
      </c>
      <c r="C5" s="116" t="s">
        <v>123</v>
      </c>
      <c r="D5" s="194"/>
      <c r="E5" s="196"/>
      <c r="F5" s="206"/>
    </row>
    <row r="6" spans="1:6" s="95" customFormat="1" ht="18.75">
      <c r="A6" s="99">
        <v>3</v>
      </c>
      <c r="B6" s="116" t="s">
        <v>124</v>
      </c>
      <c r="C6" s="116" t="s">
        <v>125</v>
      </c>
      <c r="D6" s="194"/>
      <c r="E6" s="196"/>
      <c r="F6" s="206"/>
    </row>
    <row r="7" spans="1:6" s="95" customFormat="1" ht="19.5" thickBot="1">
      <c r="A7" s="100">
        <v>4</v>
      </c>
      <c r="B7" s="117" t="s">
        <v>126</v>
      </c>
      <c r="C7" s="117" t="s">
        <v>127</v>
      </c>
      <c r="D7" s="195"/>
      <c r="E7" s="197"/>
      <c r="F7" s="207"/>
    </row>
    <row r="8" spans="1:6" s="95" customFormat="1" ht="18.75">
      <c r="A8" s="97">
        <v>5</v>
      </c>
      <c r="B8" s="98" t="s">
        <v>44</v>
      </c>
      <c r="C8" s="98" t="s">
        <v>38</v>
      </c>
      <c r="D8" s="193" t="s">
        <v>5</v>
      </c>
      <c r="E8" s="196" t="s">
        <v>7</v>
      </c>
      <c r="F8" s="205" t="s">
        <v>91</v>
      </c>
    </row>
    <row r="9" spans="1:6" s="95" customFormat="1" ht="18.75">
      <c r="A9" s="99">
        <v>6</v>
      </c>
      <c r="B9" s="109" t="s">
        <v>17</v>
      </c>
      <c r="C9" s="109" t="s">
        <v>18</v>
      </c>
      <c r="D9" s="194"/>
      <c r="E9" s="196"/>
      <c r="F9" s="206"/>
    </row>
    <row r="10" spans="1:6" s="95" customFormat="1" ht="18.75">
      <c r="A10" s="99">
        <v>7</v>
      </c>
      <c r="B10" s="25" t="s">
        <v>119</v>
      </c>
      <c r="C10" s="25" t="s">
        <v>120</v>
      </c>
      <c r="D10" s="194"/>
      <c r="E10" s="196"/>
      <c r="F10" s="206"/>
    </row>
    <row r="11" spans="1:6" s="95" customFormat="1" ht="19.5" thickBot="1">
      <c r="A11" s="100">
        <v>8</v>
      </c>
      <c r="B11" s="35" t="s">
        <v>48</v>
      </c>
      <c r="C11" s="35" t="s">
        <v>121</v>
      </c>
      <c r="D11" s="195"/>
      <c r="E11" s="197"/>
      <c r="F11" s="207"/>
    </row>
    <row r="12" spans="1:6" s="95" customFormat="1" ht="18.75">
      <c r="A12" s="97">
        <v>9</v>
      </c>
      <c r="B12" s="98" t="s">
        <v>19</v>
      </c>
      <c r="C12" s="98" t="s">
        <v>18</v>
      </c>
      <c r="D12" s="193" t="s">
        <v>29</v>
      </c>
      <c r="E12" s="196" t="s">
        <v>8</v>
      </c>
      <c r="F12" s="217" t="s">
        <v>100</v>
      </c>
    </row>
    <row r="13" spans="1:6" s="95" customFormat="1" ht="18.75">
      <c r="A13" s="99">
        <v>10</v>
      </c>
      <c r="B13" s="25" t="s">
        <v>106</v>
      </c>
      <c r="C13" s="25" t="s">
        <v>107</v>
      </c>
      <c r="D13" s="194"/>
      <c r="E13" s="196"/>
      <c r="F13" s="218"/>
    </row>
    <row r="14" spans="1:6" s="95" customFormat="1" ht="18.75">
      <c r="A14" s="99">
        <v>11</v>
      </c>
      <c r="B14" s="25" t="s">
        <v>17</v>
      </c>
      <c r="C14" s="25" t="s">
        <v>45</v>
      </c>
      <c r="D14" s="194"/>
      <c r="E14" s="196"/>
      <c r="F14" s="218"/>
    </row>
    <row r="15" spans="1:6" s="95" customFormat="1" ht="19.5" thickBot="1">
      <c r="A15" s="100">
        <v>12</v>
      </c>
      <c r="B15" s="35" t="s">
        <v>48</v>
      </c>
      <c r="C15" s="35" t="s">
        <v>108</v>
      </c>
      <c r="D15" s="195"/>
      <c r="E15" s="197"/>
      <c r="F15" s="219"/>
    </row>
    <row r="16" spans="1:6" s="95" customFormat="1" ht="18.75">
      <c r="A16" s="101">
        <v>13</v>
      </c>
      <c r="B16" s="110" t="s">
        <v>23</v>
      </c>
      <c r="C16" s="110" t="s">
        <v>47</v>
      </c>
      <c r="D16" s="202" t="s">
        <v>31</v>
      </c>
      <c r="E16" s="196" t="s">
        <v>9</v>
      </c>
      <c r="F16" s="205" t="s">
        <v>90</v>
      </c>
    </row>
    <row r="17" spans="1:6" s="95" customFormat="1" ht="18.75">
      <c r="A17" s="99">
        <v>14</v>
      </c>
      <c r="B17" s="25" t="s">
        <v>48</v>
      </c>
      <c r="C17" s="25" t="s">
        <v>68</v>
      </c>
      <c r="D17" s="194"/>
      <c r="E17" s="196"/>
      <c r="F17" s="206"/>
    </row>
    <row r="18" spans="1:6" s="95" customFormat="1" ht="18.75">
      <c r="A18" s="99">
        <v>15</v>
      </c>
      <c r="B18" s="25" t="s">
        <v>20</v>
      </c>
      <c r="C18" s="25" t="s">
        <v>80</v>
      </c>
      <c r="D18" s="194"/>
      <c r="E18" s="196"/>
      <c r="F18" s="206"/>
    </row>
    <row r="19" spans="1:6" s="95" customFormat="1" ht="19.5" thickBot="1">
      <c r="A19" s="100">
        <v>16</v>
      </c>
      <c r="B19" s="35" t="s">
        <v>44</v>
      </c>
      <c r="C19" s="35" t="s">
        <v>150</v>
      </c>
      <c r="D19" s="195"/>
      <c r="E19" s="197"/>
      <c r="F19" s="207"/>
    </row>
    <row r="20" spans="1:6" s="95" customFormat="1" ht="19.5" customHeight="1">
      <c r="A20" s="97">
        <v>17</v>
      </c>
      <c r="B20" s="98" t="s">
        <v>147</v>
      </c>
      <c r="C20" s="98" t="s">
        <v>148</v>
      </c>
      <c r="D20" s="199" t="s">
        <v>89</v>
      </c>
      <c r="E20" s="196" t="s">
        <v>10</v>
      </c>
      <c r="F20" s="217" t="s">
        <v>97</v>
      </c>
    </row>
    <row r="21" spans="1:6" s="95" customFormat="1" ht="18.75">
      <c r="A21" s="99">
        <v>18</v>
      </c>
      <c r="B21" s="25" t="s">
        <v>25</v>
      </c>
      <c r="C21" s="25" t="s">
        <v>26</v>
      </c>
      <c r="D21" s="200"/>
      <c r="E21" s="196"/>
      <c r="F21" s="218"/>
    </row>
    <row r="22" spans="1:6" s="95" customFormat="1" ht="18.75">
      <c r="A22" s="99">
        <v>19</v>
      </c>
      <c r="B22" s="25" t="s">
        <v>46</v>
      </c>
      <c r="C22" s="25" t="s">
        <v>26</v>
      </c>
      <c r="D22" s="200"/>
      <c r="E22" s="196"/>
      <c r="F22" s="218"/>
    </row>
    <row r="23" spans="1:6" s="95" customFormat="1" ht="19.5" thickBot="1">
      <c r="A23" s="100">
        <v>20</v>
      </c>
      <c r="B23" s="35" t="s">
        <v>149</v>
      </c>
      <c r="C23" s="35" t="s">
        <v>144</v>
      </c>
      <c r="D23" s="201"/>
      <c r="E23" s="197"/>
      <c r="F23" s="219"/>
    </row>
    <row r="24" spans="1:6" s="95" customFormat="1" ht="18.75" customHeight="1">
      <c r="A24" s="97">
        <v>21</v>
      </c>
      <c r="B24" s="111" t="s">
        <v>48</v>
      </c>
      <c r="C24" s="111" t="s">
        <v>65</v>
      </c>
      <c r="D24" s="199" t="s">
        <v>28</v>
      </c>
      <c r="E24" s="196" t="s">
        <v>11</v>
      </c>
      <c r="F24" s="217" t="s">
        <v>94</v>
      </c>
    </row>
    <row r="25" spans="1:6" s="95" customFormat="1" ht="18.75">
      <c r="A25" s="99">
        <v>22</v>
      </c>
      <c r="B25" s="25" t="s">
        <v>136</v>
      </c>
      <c r="C25" s="25" t="s">
        <v>137</v>
      </c>
      <c r="D25" s="200"/>
      <c r="E25" s="196"/>
      <c r="F25" s="218"/>
    </row>
    <row r="26" spans="1:6" s="95" customFormat="1" ht="18.75">
      <c r="A26" s="99">
        <v>23</v>
      </c>
      <c r="B26" s="25" t="s">
        <v>138</v>
      </c>
      <c r="C26" s="25" t="s">
        <v>139</v>
      </c>
      <c r="D26" s="200"/>
      <c r="E26" s="196"/>
      <c r="F26" s="218"/>
    </row>
    <row r="27" spans="1:6" s="95" customFormat="1" ht="19.5" thickBot="1">
      <c r="A27" s="100">
        <v>24</v>
      </c>
      <c r="B27" s="35" t="s">
        <v>140</v>
      </c>
      <c r="C27" s="35" t="s">
        <v>141</v>
      </c>
      <c r="D27" s="201"/>
      <c r="E27" s="197"/>
      <c r="F27" s="219"/>
    </row>
    <row r="28" spans="1:6" s="95" customFormat="1" ht="18.75">
      <c r="A28" s="97">
        <v>25</v>
      </c>
      <c r="B28" s="112" t="s">
        <v>22</v>
      </c>
      <c r="C28" s="112" t="s">
        <v>151</v>
      </c>
      <c r="D28" s="199" t="s">
        <v>30</v>
      </c>
      <c r="E28" s="196" t="s">
        <v>12</v>
      </c>
      <c r="F28" s="217" t="s">
        <v>93</v>
      </c>
    </row>
    <row r="29" spans="1:6" s="95" customFormat="1" ht="18.75">
      <c r="A29" s="99">
        <v>26</v>
      </c>
      <c r="B29" s="25" t="s">
        <v>152</v>
      </c>
      <c r="C29" s="25" t="s">
        <v>21</v>
      </c>
      <c r="D29" s="200"/>
      <c r="E29" s="196"/>
      <c r="F29" s="218"/>
    </row>
    <row r="30" spans="1:6" s="95" customFormat="1" ht="18.75">
      <c r="A30" s="99">
        <v>27</v>
      </c>
      <c r="B30" s="25" t="s">
        <v>153</v>
      </c>
      <c r="C30" s="25" t="s">
        <v>154</v>
      </c>
      <c r="D30" s="200"/>
      <c r="E30" s="196"/>
      <c r="F30" s="218"/>
    </row>
    <row r="31" spans="1:6" s="95" customFormat="1" ht="18.75" customHeight="1" thickBot="1">
      <c r="A31" s="100">
        <v>28</v>
      </c>
      <c r="B31" s="35" t="s">
        <v>155</v>
      </c>
      <c r="C31" s="35" t="s">
        <v>156</v>
      </c>
      <c r="D31" s="201"/>
      <c r="E31" s="197"/>
      <c r="F31" s="219"/>
    </row>
    <row r="32" spans="1:6" s="95" customFormat="1" ht="18" customHeight="1">
      <c r="A32" s="97">
        <v>29</v>
      </c>
      <c r="B32" s="98" t="s">
        <v>69</v>
      </c>
      <c r="C32" s="98" t="s">
        <v>70</v>
      </c>
      <c r="D32" s="199" t="s">
        <v>103</v>
      </c>
      <c r="E32" s="197" t="s">
        <v>13</v>
      </c>
      <c r="F32" s="205" t="s">
        <v>101</v>
      </c>
    </row>
    <row r="33" spans="1:6" s="95" customFormat="1" ht="18" customHeight="1">
      <c r="A33" s="99">
        <v>30</v>
      </c>
      <c r="B33" s="25" t="s">
        <v>71</v>
      </c>
      <c r="C33" s="25" t="s">
        <v>72</v>
      </c>
      <c r="D33" s="200"/>
      <c r="E33" s="203"/>
      <c r="F33" s="206"/>
    </row>
    <row r="34" spans="1:6" s="95" customFormat="1" ht="18.75" customHeight="1">
      <c r="A34" s="99">
        <v>31</v>
      </c>
      <c r="B34" s="25" t="s">
        <v>73</v>
      </c>
      <c r="C34" s="25" t="s">
        <v>74</v>
      </c>
      <c r="D34" s="200"/>
      <c r="E34" s="203"/>
      <c r="F34" s="206"/>
    </row>
    <row r="35" spans="1:6" s="95" customFormat="1" ht="20.25" customHeight="1" thickBot="1">
      <c r="A35" s="100">
        <v>32</v>
      </c>
      <c r="B35" s="35" t="s">
        <v>104</v>
      </c>
      <c r="C35" s="35" t="s">
        <v>105</v>
      </c>
      <c r="D35" s="201"/>
      <c r="E35" s="203"/>
      <c r="F35" s="207"/>
    </row>
    <row r="36" spans="1:6" s="95" customFormat="1" ht="18.75" customHeight="1">
      <c r="A36" s="97">
        <v>33</v>
      </c>
      <c r="B36" s="109" t="s">
        <v>24</v>
      </c>
      <c r="C36" s="109" t="s">
        <v>67</v>
      </c>
      <c r="D36" s="199" t="s">
        <v>66</v>
      </c>
      <c r="E36" s="196" t="s">
        <v>14</v>
      </c>
      <c r="F36" s="217" t="s">
        <v>98</v>
      </c>
    </row>
    <row r="37" spans="1:6" s="95" customFormat="1" ht="18.75">
      <c r="A37" s="99">
        <v>34</v>
      </c>
      <c r="B37" s="109" t="s">
        <v>142</v>
      </c>
      <c r="C37" s="109" t="s">
        <v>39</v>
      </c>
      <c r="D37" s="200"/>
      <c r="E37" s="196"/>
      <c r="F37" s="218"/>
    </row>
    <row r="38" spans="1:6" s="95" customFormat="1" ht="18.75">
      <c r="A38" s="99">
        <v>35</v>
      </c>
      <c r="B38" s="25" t="s">
        <v>143</v>
      </c>
      <c r="C38" s="25" t="s">
        <v>144</v>
      </c>
      <c r="D38" s="200"/>
      <c r="E38" s="196"/>
      <c r="F38" s="218"/>
    </row>
    <row r="39" spans="1:6" s="95" customFormat="1" ht="19.5" thickBot="1">
      <c r="A39" s="100">
        <v>36</v>
      </c>
      <c r="B39" s="35" t="s">
        <v>145</v>
      </c>
      <c r="C39" s="35" t="s">
        <v>146</v>
      </c>
      <c r="D39" s="201"/>
      <c r="E39" s="197"/>
      <c r="F39" s="219"/>
    </row>
    <row r="40" spans="1:6" s="95" customFormat="1" ht="18.75" customHeight="1">
      <c r="A40" s="97">
        <v>37</v>
      </c>
      <c r="B40" s="115" t="s">
        <v>111</v>
      </c>
      <c r="C40" s="115" t="s">
        <v>112</v>
      </c>
      <c r="D40" s="199" t="s">
        <v>110</v>
      </c>
      <c r="E40" s="197" t="s">
        <v>15</v>
      </c>
      <c r="F40" s="205" t="s">
        <v>102</v>
      </c>
    </row>
    <row r="41" spans="1:6" s="95" customFormat="1" ht="18.75" customHeight="1">
      <c r="A41" s="99">
        <v>38</v>
      </c>
      <c r="B41" s="116" t="s">
        <v>113</v>
      </c>
      <c r="C41" s="116" t="s">
        <v>114</v>
      </c>
      <c r="D41" s="200"/>
      <c r="E41" s="203"/>
      <c r="F41" s="206"/>
    </row>
    <row r="42" spans="1:6" s="95" customFormat="1" ht="20.25" customHeight="1">
      <c r="A42" s="99">
        <v>39</v>
      </c>
      <c r="B42" s="116" t="s">
        <v>115</v>
      </c>
      <c r="C42" s="116" t="s">
        <v>116</v>
      </c>
      <c r="D42" s="200"/>
      <c r="E42" s="203"/>
      <c r="F42" s="206"/>
    </row>
    <row r="43" spans="1:6" s="95" customFormat="1" ht="18.75" customHeight="1" thickBot="1">
      <c r="A43" s="100">
        <v>40</v>
      </c>
      <c r="B43" s="117" t="s">
        <v>117</v>
      </c>
      <c r="C43" s="117" t="s">
        <v>118</v>
      </c>
      <c r="D43" s="201"/>
      <c r="E43" s="204"/>
      <c r="F43" s="207"/>
    </row>
    <row r="44" spans="1:6" s="95" customFormat="1" ht="18.75">
      <c r="A44" s="101">
        <v>41</v>
      </c>
      <c r="B44" s="113" t="s">
        <v>59</v>
      </c>
      <c r="C44" s="110" t="s">
        <v>62</v>
      </c>
      <c r="D44" s="202" t="s">
        <v>76</v>
      </c>
      <c r="E44" s="211" t="s">
        <v>16</v>
      </c>
      <c r="F44" s="217" t="s">
        <v>92</v>
      </c>
    </row>
    <row r="45" spans="1:6" s="95" customFormat="1" ht="18.75">
      <c r="A45" s="99">
        <v>42</v>
      </c>
      <c r="B45" s="114" t="s">
        <v>63</v>
      </c>
      <c r="C45" s="114" t="s">
        <v>64</v>
      </c>
      <c r="D45" s="194"/>
      <c r="E45" s="196"/>
      <c r="F45" s="218"/>
    </row>
    <row r="46" spans="1:6" s="95" customFormat="1" ht="18.75">
      <c r="A46" s="99">
        <v>43</v>
      </c>
      <c r="B46" s="25" t="s">
        <v>60</v>
      </c>
      <c r="C46" s="25" t="s">
        <v>109</v>
      </c>
      <c r="D46" s="194"/>
      <c r="E46" s="196"/>
      <c r="F46" s="218"/>
    </row>
    <row r="47" spans="1:6" s="95" customFormat="1" ht="19.5" thickBot="1">
      <c r="A47" s="100">
        <v>44</v>
      </c>
      <c r="B47" s="109" t="s">
        <v>88</v>
      </c>
      <c r="C47" s="109" t="s">
        <v>81</v>
      </c>
      <c r="D47" s="216"/>
      <c r="E47" s="212"/>
      <c r="F47" s="219"/>
    </row>
    <row r="48" spans="1:6" s="95" customFormat="1" ht="18.75">
      <c r="A48" s="101">
        <v>45</v>
      </c>
      <c r="B48" s="115" t="s">
        <v>85</v>
      </c>
      <c r="C48" s="115" t="s">
        <v>86</v>
      </c>
      <c r="D48" s="199" t="s">
        <v>84</v>
      </c>
      <c r="F48" s="205" t="s">
        <v>96</v>
      </c>
    </row>
    <row r="49" spans="1:6" s="95" customFormat="1" ht="18.75">
      <c r="A49" s="99">
        <v>46</v>
      </c>
      <c r="B49" s="116" t="s">
        <v>87</v>
      </c>
      <c r="C49" s="116" t="s">
        <v>157</v>
      </c>
      <c r="D49" s="200"/>
      <c r="F49" s="206"/>
    </row>
    <row r="50" spans="1:6" s="95" customFormat="1" ht="18.75">
      <c r="A50" s="99">
        <v>47</v>
      </c>
      <c r="B50" s="116" t="s">
        <v>158</v>
      </c>
      <c r="C50" s="116" t="s">
        <v>159</v>
      </c>
      <c r="D50" s="200"/>
      <c r="F50" s="206"/>
    </row>
    <row r="51" spans="1:6" s="95" customFormat="1" ht="19.5" thickBot="1">
      <c r="A51" s="102">
        <v>48</v>
      </c>
      <c r="B51" s="117" t="s">
        <v>85</v>
      </c>
      <c r="C51" s="117" t="s">
        <v>160</v>
      </c>
      <c r="D51" s="201"/>
      <c r="F51" s="207"/>
    </row>
    <row r="52" spans="1:6" s="95" customFormat="1" ht="18.75">
      <c r="A52" s="97">
        <v>49</v>
      </c>
      <c r="B52" s="115" t="s">
        <v>129</v>
      </c>
      <c r="C52" s="115" t="s">
        <v>130</v>
      </c>
      <c r="D52" s="199" t="s">
        <v>128</v>
      </c>
      <c r="F52" s="205" t="s">
        <v>95</v>
      </c>
    </row>
    <row r="53" spans="1:6" s="95" customFormat="1" ht="18.75">
      <c r="A53" s="99">
        <v>50</v>
      </c>
      <c r="B53" s="116" t="s">
        <v>131</v>
      </c>
      <c r="C53" s="116" t="s">
        <v>132</v>
      </c>
      <c r="D53" s="200"/>
      <c r="F53" s="206"/>
    </row>
    <row r="54" spans="1:6" s="95" customFormat="1" ht="18.75">
      <c r="A54" s="99">
        <v>51</v>
      </c>
      <c r="B54" s="116" t="s">
        <v>131</v>
      </c>
      <c r="C54" s="116" t="s">
        <v>133</v>
      </c>
      <c r="D54" s="200"/>
      <c r="F54" s="206"/>
    </row>
    <row r="55" spans="1:6" s="95" customFormat="1" ht="19.5" thickBot="1">
      <c r="A55" s="100">
        <v>52</v>
      </c>
      <c r="B55" s="117" t="s">
        <v>134</v>
      </c>
      <c r="C55" s="117" t="s">
        <v>135</v>
      </c>
      <c r="D55" s="201"/>
      <c r="F55" s="207"/>
    </row>
    <row r="56" spans="1:6" s="95" customFormat="1" ht="18.75" hidden="1">
      <c r="A56" s="97">
        <v>53</v>
      </c>
      <c r="B56" s="115"/>
      <c r="C56" s="115"/>
      <c r="D56" s="199"/>
      <c r="F56" s="221" t="s">
        <v>27</v>
      </c>
    </row>
    <row r="57" spans="1:6" s="95" customFormat="1" ht="18.75" hidden="1">
      <c r="A57" s="102">
        <v>54</v>
      </c>
      <c r="B57" s="116"/>
      <c r="C57" s="116"/>
      <c r="D57" s="200"/>
      <c r="F57" s="222"/>
    </row>
    <row r="58" spans="1:6" s="95" customFormat="1" ht="18.75" hidden="1">
      <c r="A58" s="99">
        <v>55</v>
      </c>
      <c r="B58" s="116"/>
      <c r="C58" s="116"/>
      <c r="D58" s="200"/>
      <c r="F58" s="222"/>
    </row>
    <row r="59" spans="1:6" s="95" customFormat="1" ht="19.5" hidden="1" thickBot="1">
      <c r="A59" s="100">
        <v>56</v>
      </c>
      <c r="B59" s="117"/>
      <c r="C59" s="117"/>
      <c r="D59" s="201"/>
      <c r="F59" s="223"/>
    </row>
    <row r="60" spans="1:6" s="95" customFormat="1" ht="18.75" hidden="1">
      <c r="A60" s="97">
        <v>57</v>
      </c>
      <c r="B60" s="126"/>
      <c r="C60" s="126"/>
      <c r="D60" s="208" t="s">
        <v>27</v>
      </c>
      <c r="F60" s="221" t="s">
        <v>27</v>
      </c>
    </row>
    <row r="61" spans="1:6" s="95" customFormat="1" ht="18.75" hidden="1">
      <c r="A61" s="102">
        <v>58</v>
      </c>
      <c r="B61" s="120"/>
      <c r="C61" s="120"/>
      <c r="D61" s="209"/>
      <c r="F61" s="222"/>
    </row>
    <row r="62" spans="1:6" s="95" customFormat="1" ht="18.75" hidden="1">
      <c r="A62" s="99">
        <v>59</v>
      </c>
      <c r="B62" s="120"/>
      <c r="C62" s="120"/>
      <c r="D62" s="209"/>
      <c r="F62" s="222"/>
    </row>
    <row r="63" spans="1:6" s="95" customFormat="1" ht="19.5" hidden="1" thickBot="1">
      <c r="A63" s="102">
        <v>60</v>
      </c>
      <c r="B63" s="121"/>
      <c r="C63" s="121"/>
      <c r="D63" s="210"/>
      <c r="F63" s="223"/>
    </row>
    <row r="64" spans="1:6" s="95" customFormat="1" ht="18" hidden="1">
      <c r="A64" s="97">
        <v>61</v>
      </c>
      <c r="B64" s="129"/>
      <c r="C64" s="129"/>
      <c r="D64" s="213" t="s">
        <v>27</v>
      </c>
      <c r="F64" s="221" t="s">
        <v>27</v>
      </c>
    </row>
    <row r="65" spans="1:6" s="95" customFormat="1" ht="18" hidden="1">
      <c r="A65" s="99">
        <v>62</v>
      </c>
      <c r="B65" s="127"/>
      <c r="C65" s="127"/>
      <c r="D65" s="214"/>
      <c r="F65" s="222"/>
    </row>
    <row r="66" spans="1:6" s="95" customFormat="1" ht="18" hidden="1">
      <c r="A66" s="99">
        <v>63</v>
      </c>
      <c r="B66" s="127"/>
      <c r="C66" s="127"/>
      <c r="D66" s="214"/>
      <c r="F66" s="222"/>
    </row>
    <row r="67" spans="1:6" s="95" customFormat="1" ht="18.75" hidden="1" thickBot="1">
      <c r="A67" s="100">
        <v>64</v>
      </c>
      <c r="B67" s="128"/>
      <c r="C67" s="128"/>
      <c r="D67" s="215"/>
      <c r="F67" s="223"/>
    </row>
  </sheetData>
  <sheetProtection/>
  <mergeCells count="44">
    <mergeCell ref="A1:F1"/>
    <mergeCell ref="F52:F55"/>
    <mergeCell ref="F56:F59"/>
    <mergeCell ref="F60:F63"/>
    <mergeCell ref="F64:F67"/>
    <mergeCell ref="F28:F31"/>
    <mergeCell ref="F32:F35"/>
    <mergeCell ref="F36:F39"/>
    <mergeCell ref="F40:F43"/>
    <mergeCell ref="F44:F47"/>
    <mergeCell ref="F4:F7"/>
    <mergeCell ref="F8:F11"/>
    <mergeCell ref="F12:F15"/>
    <mergeCell ref="F16:F19"/>
    <mergeCell ref="F20:F23"/>
    <mergeCell ref="F24:F27"/>
    <mergeCell ref="D52:D55"/>
    <mergeCell ref="F48:F51"/>
    <mergeCell ref="D60:D63"/>
    <mergeCell ref="D56:D59"/>
    <mergeCell ref="E44:E47"/>
    <mergeCell ref="D64:D67"/>
    <mergeCell ref="D44:D47"/>
    <mergeCell ref="D48:D51"/>
    <mergeCell ref="E20:E23"/>
    <mergeCell ref="E16:E19"/>
    <mergeCell ref="D32:D35"/>
    <mergeCell ref="D28:D31"/>
    <mergeCell ref="E40:E43"/>
    <mergeCell ref="D36:D39"/>
    <mergeCell ref="D40:D43"/>
    <mergeCell ref="E36:E39"/>
    <mergeCell ref="E28:E31"/>
    <mergeCell ref="E32:E35"/>
    <mergeCell ref="D4:D7"/>
    <mergeCell ref="D8:D11"/>
    <mergeCell ref="E8:E11"/>
    <mergeCell ref="E4:E7"/>
    <mergeCell ref="D24:D27"/>
    <mergeCell ref="E24:E27"/>
    <mergeCell ref="E12:E15"/>
    <mergeCell ref="D12:D15"/>
    <mergeCell ref="D20:D23"/>
    <mergeCell ref="D16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F29" sqref="F29"/>
    </sheetView>
  </sheetViews>
  <sheetFormatPr defaultColWidth="9.140625" defaultRowHeight="12.75"/>
  <cols>
    <col min="1" max="1" width="28.00390625" style="0" customWidth="1"/>
    <col min="2" max="2" width="12.140625" style="0" customWidth="1"/>
    <col min="3" max="3" width="13.28125" style="0" customWidth="1"/>
    <col min="4" max="4" width="11.57421875" style="0" customWidth="1"/>
    <col min="5" max="5" width="12.28125" style="0" customWidth="1"/>
    <col min="6" max="6" width="15.140625" style="0" customWidth="1"/>
    <col min="7" max="7" width="13.7109375" style="0" customWidth="1"/>
    <col min="8" max="8" width="12.28125" style="0" customWidth="1"/>
    <col min="9" max="9" width="10.7109375" style="0" customWidth="1"/>
    <col min="10" max="10" width="9.421875" style="0" customWidth="1"/>
  </cols>
  <sheetData>
    <row r="1" spans="1:14" ht="64.5">
      <c r="A1" s="60" t="s">
        <v>49</v>
      </c>
      <c r="B1" s="61" t="s">
        <v>50</v>
      </c>
      <c r="C1" s="61" t="s">
        <v>51</v>
      </c>
      <c r="D1" s="61" t="s">
        <v>52</v>
      </c>
      <c r="E1" s="61" t="s">
        <v>53</v>
      </c>
      <c r="F1" s="142" t="s">
        <v>54</v>
      </c>
      <c r="G1" s="60" t="s">
        <v>170</v>
      </c>
      <c r="H1" s="60" t="s">
        <v>55</v>
      </c>
      <c r="I1" s="60" t="s">
        <v>56</v>
      </c>
      <c r="J1" s="60" t="s">
        <v>32</v>
      </c>
      <c r="K1" s="62"/>
      <c r="L1" s="62"/>
      <c r="M1" s="62"/>
      <c r="N1" s="62"/>
    </row>
    <row r="2" spans="1:10" ht="37.5" customHeight="1">
      <c r="A2" s="89" t="str">
        <f>starta_protokols!D36</f>
        <v>ZS 27.KB KAR</v>
      </c>
      <c r="B2" s="139">
        <v>56</v>
      </c>
      <c r="C2" s="139">
        <v>42</v>
      </c>
      <c r="D2" s="139">
        <v>39</v>
      </c>
      <c r="E2" s="139">
        <v>50</v>
      </c>
      <c r="F2" s="91" t="s">
        <v>172</v>
      </c>
      <c r="G2" s="90">
        <v>34</v>
      </c>
      <c r="H2" s="90">
        <v>0</v>
      </c>
      <c r="I2" s="93">
        <f aca="true" t="shared" si="0" ref="I2:I14">SUM(B2:E2,G2:H2)</f>
        <v>221</v>
      </c>
      <c r="J2" s="90">
        <v>1</v>
      </c>
    </row>
    <row r="3" spans="1:10" ht="38.25" customHeight="1">
      <c r="A3" s="89" t="str">
        <f>starta_protokols!D32</f>
        <v>Kaitseliit Sakala Malev </v>
      </c>
      <c r="B3" s="139">
        <v>54</v>
      </c>
      <c r="C3" s="139">
        <v>35</v>
      </c>
      <c r="D3" s="139">
        <v>48</v>
      </c>
      <c r="E3" s="139">
        <v>50</v>
      </c>
      <c r="F3" s="93" t="s">
        <v>166</v>
      </c>
      <c r="G3" s="93">
        <v>30</v>
      </c>
      <c r="H3" s="93">
        <v>-3</v>
      </c>
      <c r="I3" s="93">
        <f t="shared" si="0"/>
        <v>214</v>
      </c>
      <c r="J3" s="90">
        <v>2</v>
      </c>
    </row>
    <row r="4" spans="1:10" ht="37.5" customHeight="1">
      <c r="A4" s="89" t="str">
        <f>starta_protokols!D44</f>
        <v>PÄRNU Police station</v>
      </c>
      <c r="B4" s="139">
        <v>43</v>
      </c>
      <c r="C4" s="139">
        <v>28</v>
      </c>
      <c r="D4" s="141">
        <v>48</v>
      </c>
      <c r="E4" s="139">
        <v>37</v>
      </c>
      <c r="F4" s="91" t="s">
        <v>175</v>
      </c>
      <c r="G4" s="90">
        <v>40</v>
      </c>
      <c r="H4" s="93">
        <v>-5</v>
      </c>
      <c r="I4" s="93">
        <f t="shared" si="0"/>
        <v>191</v>
      </c>
      <c r="J4" s="90">
        <v>3</v>
      </c>
    </row>
    <row r="5" spans="1:10" ht="38.25" customHeight="1">
      <c r="A5" s="89" t="str">
        <f>starta_protokols!D4</f>
        <v>Kaitseliit Valgamaa malev</v>
      </c>
      <c r="B5" s="139">
        <v>43</v>
      </c>
      <c r="C5" s="139">
        <v>48</v>
      </c>
      <c r="D5" s="139">
        <v>38</v>
      </c>
      <c r="E5" s="139">
        <v>27</v>
      </c>
      <c r="F5" s="90" t="s">
        <v>168</v>
      </c>
      <c r="G5" s="90">
        <v>33</v>
      </c>
      <c r="H5" s="90">
        <v>0</v>
      </c>
      <c r="I5" s="93">
        <f t="shared" si="0"/>
        <v>189</v>
      </c>
      <c r="J5" s="90">
        <v>4</v>
      </c>
    </row>
    <row r="6" spans="1:10" ht="37.5" customHeight="1">
      <c r="A6" s="89" t="str">
        <f>starta_protokols!D40</f>
        <v>Kaitseliidu Pärnumaa Malev </v>
      </c>
      <c r="B6" s="139">
        <v>57</v>
      </c>
      <c r="C6" s="139">
        <v>45</v>
      </c>
      <c r="D6" s="139">
        <v>30</v>
      </c>
      <c r="E6" s="139">
        <v>36</v>
      </c>
      <c r="F6" s="91" t="s">
        <v>167</v>
      </c>
      <c r="G6" s="90">
        <v>15</v>
      </c>
      <c r="H6" s="90">
        <v>-5</v>
      </c>
      <c r="I6" s="93">
        <f t="shared" si="0"/>
        <v>178</v>
      </c>
      <c r="J6" s="90">
        <v>5</v>
      </c>
    </row>
    <row r="7" spans="1:10" ht="38.25" customHeight="1">
      <c r="A7" s="89" t="str">
        <f>starta_protokols!D52</f>
        <v>NBS Instruktoru skola</v>
      </c>
      <c r="B7" s="139">
        <v>27</v>
      </c>
      <c r="C7" s="139">
        <v>37</v>
      </c>
      <c r="D7" s="139">
        <v>46</v>
      </c>
      <c r="E7" s="139">
        <v>44</v>
      </c>
      <c r="F7" s="91" t="s">
        <v>164</v>
      </c>
      <c r="G7" s="90">
        <v>13</v>
      </c>
      <c r="H7" s="90">
        <v>0</v>
      </c>
      <c r="I7" s="93">
        <f t="shared" si="0"/>
        <v>167</v>
      </c>
      <c r="J7" s="90">
        <v>6</v>
      </c>
    </row>
    <row r="8" spans="1:10" ht="38.25" customHeight="1">
      <c r="A8" s="89" t="str">
        <f>starta_protokols!D8</f>
        <v>VUGD VRB Limbažu daļa</v>
      </c>
      <c r="B8" s="139">
        <v>46</v>
      </c>
      <c r="C8" s="139">
        <v>11</v>
      </c>
      <c r="D8" s="139">
        <v>43</v>
      </c>
      <c r="E8" s="139">
        <v>22</v>
      </c>
      <c r="F8" s="90" t="s">
        <v>162</v>
      </c>
      <c r="G8" s="90">
        <v>42</v>
      </c>
      <c r="H8" s="90">
        <v>0</v>
      </c>
      <c r="I8" s="93">
        <f t="shared" si="0"/>
        <v>164</v>
      </c>
      <c r="J8" s="90">
        <v>7</v>
      </c>
    </row>
    <row r="9" spans="1:10" ht="37.5" customHeight="1">
      <c r="A9" s="94" t="str">
        <f>starta_protokols!D48</f>
        <v>VUGD VRB Cēsu daļa</v>
      </c>
      <c r="B9" s="140">
        <v>33</v>
      </c>
      <c r="C9" s="140">
        <v>33</v>
      </c>
      <c r="D9" s="140">
        <v>35</v>
      </c>
      <c r="E9" s="140">
        <v>40</v>
      </c>
      <c r="F9" s="92" t="s">
        <v>163</v>
      </c>
      <c r="G9" s="93">
        <v>8</v>
      </c>
      <c r="H9" s="93">
        <v>-10</v>
      </c>
      <c r="I9" s="93">
        <f t="shared" si="0"/>
        <v>139</v>
      </c>
      <c r="J9" s="93">
        <v>8</v>
      </c>
    </row>
    <row r="10" spans="1:10" ht="38.25" customHeight="1">
      <c r="A10" s="89" t="str">
        <f>starta_protokols!D20</f>
        <v>ZS 27.KB  ŠAR Izlūku vads</v>
      </c>
      <c r="B10" s="139">
        <v>33</v>
      </c>
      <c r="C10" s="139">
        <v>27</v>
      </c>
      <c r="D10" s="139">
        <v>24</v>
      </c>
      <c r="E10" s="139">
        <v>46</v>
      </c>
      <c r="F10" s="91" t="s">
        <v>169</v>
      </c>
      <c r="G10" s="90">
        <v>9</v>
      </c>
      <c r="H10" s="90">
        <v>-10</v>
      </c>
      <c r="I10" s="93">
        <f t="shared" si="0"/>
        <v>129</v>
      </c>
      <c r="J10" s="90">
        <v>9</v>
      </c>
    </row>
    <row r="11" spans="1:10" ht="38.25" customHeight="1">
      <c r="A11" s="94" t="str">
        <f>starta_protokols!D12</f>
        <v>VP VRP Limbažu iec.</v>
      </c>
      <c r="B11" s="140">
        <v>41</v>
      </c>
      <c r="C11" s="140">
        <v>7</v>
      </c>
      <c r="D11" s="140">
        <v>47</v>
      </c>
      <c r="E11" s="140">
        <v>28</v>
      </c>
      <c r="F11" s="92" t="s">
        <v>171</v>
      </c>
      <c r="G11" s="93">
        <v>10</v>
      </c>
      <c r="H11" s="93">
        <v>-5</v>
      </c>
      <c r="I11" s="93">
        <f t="shared" si="0"/>
        <v>128</v>
      </c>
      <c r="J11" s="90">
        <v>10</v>
      </c>
    </row>
    <row r="12" spans="1:10" ht="20.25">
      <c r="A12" s="89" t="str">
        <f>starta_protokols!D28</f>
        <v>ZS 27.KB 1.KR</v>
      </c>
      <c r="B12" s="139">
        <v>54</v>
      </c>
      <c r="C12" s="139">
        <v>16</v>
      </c>
      <c r="D12" s="140">
        <v>42</v>
      </c>
      <c r="E12" s="139">
        <v>8</v>
      </c>
      <c r="F12" s="91" t="s">
        <v>174</v>
      </c>
      <c r="G12" s="93">
        <v>0</v>
      </c>
      <c r="H12" s="90">
        <v>-3</v>
      </c>
      <c r="I12" s="93">
        <f t="shared" si="0"/>
        <v>117</v>
      </c>
      <c r="J12" s="90">
        <v>11</v>
      </c>
    </row>
    <row r="13" spans="1:10" s="95" customFormat="1" ht="37.5" customHeight="1">
      <c r="A13" s="89" t="str">
        <f>starta_protokols!D24</f>
        <v>ZS 27.KB 2.KR</v>
      </c>
      <c r="B13" s="139">
        <v>40</v>
      </c>
      <c r="C13" s="139">
        <v>16</v>
      </c>
      <c r="D13" s="141">
        <v>33</v>
      </c>
      <c r="E13" s="139">
        <v>19</v>
      </c>
      <c r="F13" s="91" t="s">
        <v>173</v>
      </c>
      <c r="G13" s="90">
        <v>30</v>
      </c>
      <c r="H13" s="90">
        <v>-24</v>
      </c>
      <c r="I13" s="93">
        <f t="shared" si="0"/>
        <v>114</v>
      </c>
      <c r="J13" s="90">
        <v>12</v>
      </c>
    </row>
    <row r="14" spans="1:10" ht="20.25">
      <c r="A14" s="89" t="str">
        <f>starta_protokols!D16</f>
        <v>ZS 22.KB</v>
      </c>
      <c r="B14" s="139">
        <v>22</v>
      </c>
      <c r="C14" s="139">
        <v>22</v>
      </c>
      <c r="D14" s="141">
        <v>14</v>
      </c>
      <c r="E14" s="139">
        <v>9</v>
      </c>
      <c r="F14" s="90" t="s">
        <v>165</v>
      </c>
      <c r="G14" s="90">
        <v>49</v>
      </c>
      <c r="H14" s="90">
        <v>-10</v>
      </c>
      <c r="I14" s="93">
        <f t="shared" si="0"/>
        <v>106</v>
      </c>
      <c r="J14" s="90">
        <v>13</v>
      </c>
    </row>
  </sheetData>
  <sheetProtection/>
  <printOptions/>
  <pageMargins left="0.36" right="0.28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28">
      <selection activeCell="N63" sqref="N63:N66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18.28125" style="0" customWidth="1"/>
    <col min="4" max="4" width="10.8515625" style="0" customWidth="1"/>
    <col min="5" max="5" width="8.7109375" style="0" hidden="1" customWidth="1"/>
    <col min="6" max="11" width="4.28125" style="0" customWidth="1"/>
    <col min="12" max="12" width="0" style="0" hidden="1" customWidth="1"/>
  </cols>
  <sheetData>
    <row r="1" spans="1:11" ht="78" customHeight="1" thickBot="1">
      <c r="A1" s="224" t="s">
        <v>34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4" s="1" customFormat="1" ht="13.5" thickBot="1">
      <c r="A2" s="13" t="s">
        <v>0</v>
      </c>
      <c r="B2" s="27" t="s">
        <v>1</v>
      </c>
      <c r="C2" s="13" t="s">
        <v>2</v>
      </c>
      <c r="D2" s="17" t="s">
        <v>3</v>
      </c>
      <c r="E2" s="18" t="s">
        <v>4</v>
      </c>
      <c r="F2" s="16">
        <v>10</v>
      </c>
      <c r="G2" s="17">
        <v>9</v>
      </c>
      <c r="H2" s="17">
        <v>8</v>
      </c>
      <c r="I2" s="17">
        <v>7</v>
      </c>
      <c r="J2" s="18">
        <v>6</v>
      </c>
      <c r="K2" s="19">
        <v>5</v>
      </c>
      <c r="L2" s="23" t="s">
        <v>33</v>
      </c>
      <c r="M2" s="17" t="s">
        <v>33</v>
      </c>
      <c r="N2" s="19" t="s">
        <v>32</v>
      </c>
    </row>
    <row r="3" spans="1:14" ht="19.5" thickBot="1">
      <c r="A3" s="4">
        <f>starta_protokols!A4</f>
        <v>1</v>
      </c>
      <c r="B3" s="5" t="str">
        <f>starta_protokols!B4</f>
        <v>Ants</v>
      </c>
      <c r="C3" s="28" t="str">
        <f>starta_protokols!C4</f>
        <v>Kronberg</v>
      </c>
      <c r="D3" s="229" t="str">
        <f>starta_protokols!D4</f>
        <v>Kaitseliit Valgamaa malev</v>
      </c>
      <c r="E3" s="226" t="str">
        <f>starta_protokols!E4</f>
        <v>A</v>
      </c>
      <c r="F3" s="254">
        <v>6</v>
      </c>
      <c r="G3" s="232">
        <v>7</v>
      </c>
      <c r="H3" s="232">
        <v>6</v>
      </c>
      <c r="I3" s="232">
        <v>1</v>
      </c>
      <c r="J3" s="232">
        <v>0</v>
      </c>
      <c r="K3" s="232">
        <v>0</v>
      </c>
      <c r="L3" s="24">
        <f>SUM((F3*10)+(G3*9)+(H3*8)+(I3*7)+(J3*6)+(K3*5))</f>
        <v>178</v>
      </c>
      <c r="M3" s="241">
        <f>SUM(L3:L6)</f>
        <v>178</v>
      </c>
      <c r="N3" s="247">
        <v>3</v>
      </c>
    </row>
    <row r="4" spans="1:14" ht="19.5" thickBot="1">
      <c r="A4" s="6">
        <f>starta_protokols!A5</f>
        <v>2</v>
      </c>
      <c r="B4" s="7" t="str">
        <f>starta_protokols!B5</f>
        <v>Rain</v>
      </c>
      <c r="C4" s="29" t="str">
        <f>starta_protokols!C5</f>
        <v>Kuus</v>
      </c>
      <c r="D4" s="230"/>
      <c r="E4" s="227"/>
      <c r="F4" s="255"/>
      <c r="G4" s="233"/>
      <c r="H4" s="233"/>
      <c r="I4" s="233"/>
      <c r="J4" s="233"/>
      <c r="K4" s="233"/>
      <c r="L4" s="24">
        <f>SUM((F4*10)+(G4*9)+(H4*8)+(I4*7)+(J4*6)+(K4*5))</f>
        <v>0</v>
      </c>
      <c r="M4" s="242"/>
      <c r="N4" s="248"/>
    </row>
    <row r="5" spans="1:14" ht="19.5" thickBot="1">
      <c r="A5" s="6">
        <f>starta_protokols!A6</f>
        <v>3</v>
      </c>
      <c r="B5" s="7" t="str">
        <f>starta_protokols!B6</f>
        <v>Jaan</v>
      </c>
      <c r="C5" s="29" t="str">
        <f>starta_protokols!C6</f>
        <v>Veskimets</v>
      </c>
      <c r="D5" s="230"/>
      <c r="E5" s="227"/>
      <c r="F5" s="255"/>
      <c r="G5" s="233"/>
      <c r="H5" s="233"/>
      <c r="I5" s="233"/>
      <c r="J5" s="233"/>
      <c r="K5" s="233"/>
      <c r="L5" s="24">
        <f>SUM((F5*10)+(G5*9)+(H5*8)+(I5*7)+(J5*6)+(K5*5))</f>
        <v>0</v>
      </c>
      <c r="M5" s="242"/>
      <c r="N5" s="248"/>
    </row>
    <row r="6" spans="1:14" ht="19.5" thickBot="1">
      <c r="A6" s="10">
        <f>starta_protokols!A7</f>
        <v>4</v>
      </c>
      <c r="B6" s="11" t="str">
        <f>starta_protokols!B7</f>
        <v>Aleksandr</v>
      </c>
      <c r="C6" s="30" t="str">
        <f>starta_protokols!C7</f>
        <v>Voronin</v>
      </c>
      <c r="D6" s="231"/>
      <c r="E6" s="228"/>
      <c r="F6" s="256"/>
      <c r="G6" s="234"/>
      <c r="H6" s="234"/>
      <c r="I6" s="234"/>
      <c r="J6" s="234"/>
      <c r="K6" s="234"/>
      <c r="L6" s="24">
        <f>SUM((F6*10)+(G6*9)+(H6*8)+(I6*7)+(J6*6)+(K6*5))</f>
        <v>0</v>
      </c>
      <c r="M6" s="243"/>
      <c r="N6" s="249"/>
    </row>
    <row r="7" spans="1:14" ht="19.5" thickBot="1">
      <c r="A7" s="4">
        <f>starta_protokols!A8</f>
        <v>5</v>
      </c>
      <c r="B7" s="5" t="str">
        <f>starta_protokols!B8</f>
        <v>Ģirts </v>
      </c>
      <c r="C7" s="28" t="str">
        <f>starta_protokols!C8</f>
        <v>Logins</v>
      </c>
      <c r="D7" s="229" t="str">
        <f>starta_protokols!D8</f>
        <v>VUGD VRB Limbažu daļa</v>
      </c>
      <c r="E7" s="226" t="str">
        <f>starta_protokols!E8</f>
        <v>B</v>
      </c>
      <c r="F7" s="232">
        <v>6</v>
      </c>
      <c r="G7" s="232">
        <v>5</v>
      </c>
      <c r="H7" s="232">
        <v>5</v>
      </c>
      <c r="I7" s="232">
        <v>2</v>
      </c>
      <c r="J7" s="232">
        <v>1</v>
      </c>
      <c r="K7" s="232">
        <v>0</v>
      </c>
      <c r="L7" s="24">
        <f>SUM((F7*10)+(G7*9)+(H7*8)+(I7*7)+(J7*6)+(K7*5))</f>
        <v>165</v>
      </c>
      <c r="M7" s="241">
        <f>SUM(L7:L10)</f>
        <v>165</v>
      </c>
      <c r="N7" s="247">
        <v>12</v>
      </c>
    </row>
    <row r="8" spans="1:14" ht="19.5" thickBot="1">
      <c r="A8" s="6">
        <f>starta_protokols!A9</f>
        <v>6</v>
      </c>
      <c r="B8" s="8" t="str">
        <f>starta_protokols!B9</f>
        <v>Aigars</v>
      </c>
      <c r="C8" s="31" t="str">
        <f>starta_protokols!C9</f>
        <v>Spandegs</v>
      </c>
      <c r="D8" s="230"/>
      <c r="E8" s="227"/>
      <c r="F8" s="233"/>
      <c r="G8" s="233"/>
      <c r="H8" s="233"/>
      <c r="I8" s="233"/>
      <c r="J8" s="233"/>
      <c r="K8" s="233"/>
      <c r="L8" s="24"/>
      <c r="M8" s="242"/>
      <c r="N8" s="248"/>
    </row>
    <row r="9" spans="1:14" ht="19.5" thickBot="1">
      <c r="A9" s="6">
        <f>starta_protokols!A10</f>
        <v>7</v>
      </c>
      <c r="B9" s="8" t="str">
        <f>starta_protokols!B10</f>
        <v>Ingars</v>
      </c>
      <c r="C9" s="31" t="str">
        <f>starta_protokols!C10</f>
        <v>Dalka</v>
      </c>
      <c r="D9" s="230"/>
      <c r="E9" s="227"/>
      <c r="F9" s="233"/>
      <c r="G9" s="233"/>
      <c r="H9" s="233"/>
      <c r="I9" s="233"/>
      <c r="J9" s="233"/>
      <c r="K9" s="233"/>
      <c r="L9" s="24"/>
      <c r="M9" s="242"/>
      <c r="N9" s="248"/>
    </row>
    <row r="10" spans="1:14" ht="19.5" thickBot="1">
      <c r="A10" s="10">
        <f>starta_protokols!A11</f>
        <v>8</v>
      </c>
      <c r="B10" s="21" t="str">
        <f>starta_protokols!B11</f>
        <v>Vilnis</v>
      </c>
      <c r="C10" s="32" t="str">
        <f>starta_protokols!C11</f>
        <v>Šulcs</v>
      </c>
      <c r="D10" s="231"/>
      <c r="E10" s="228"/>
      <c r="F10" s="234"/>
      <c r="G10" s="234"/>
      <c r="H10" s="234"/>
      <c r="I10" s="234"/>
      <c r="J10" s="234"/>
      <c r="K10" s="234"/>
      <c r="L10" s="24"/>
      <c r="M10" s="243"/>
      <c r="N10" s="249"/>
    </row>
    <row r="11" spans="1:14" ht="19.5" thickBot="1">
      <c r="A11" s="4">
        <f>starta_protokols!A12</f>
        <v>9</v>
      </c>
      <c r="B11" s="5" t="str">
        <f>starta_protokols!B12</f>
        <v>Agris</v>
      </c>
      <c r="C11" s="28" t="str">
        <f>starta_protokols!C12</f>
        <v>Spandegs</v>
      </c>
      <c r="D11" s="229" t="str">
        <f>starta_protokols!D12</f>
        <v>VP VRP Limbažu iec.</v>
      </c>
      <c r="E11" s="226" t="str">
        <f>starta_protokols!E12</f>
        <v>C</v>
      </c>
      <c r="F11" s="232">
        <v>5</v>
      </c>
      <c r="G11" s="232">
        <v>6</v>
      </c>
      <c r="H11" s="232">
        <v>6</v>
      </c>
      <c r="I11" s="232">
        <v>2</v>
      </c>
      <c r="J11" s="232">
        <v>1</v>
      </c>
      <c r="K11" s="232">
        <v>0</v>
      </c>
      <c r="L11" s="24">
        <f>SUM((F11*10)+(G11*9)+(H11*8)+(I11*7)+(J11*6)+(K11*5))</f>
        <v>172</v>
      </c>
      <c r="M11" s="241">
        <f>SUM(L11:L14)</f>
        <v>172</v>
      </c>
      <c r="N11" s="247">
        <v>7</v>
      </c>
    </row>
    <row r="12" spans="1:14" ht="19.5" thickBot="1">
      <c r="A12" s="6">
        <f>starta_protokols!A13</f>
        <v>10</v>
      </c>
      <c r="B12" s="7" t="str">
        <f>starta_protokols!B13</f>
        <v>Guntis</v>
      </c>
      <c r="C12" s="29" t="str">
        <f>starta_protokols!C13</f>
        <v>Apse</v>
      </c>
      <c r="D12" s="230"/>
      <c r="E12" s="227"/>
      <c r="F12" s="233"/>
      <c r="G12" s="233"/>
      <c r="H12" s="233"/>
      <c r="I12" s="233"/>
      <c r="J12" s="233"/>
      <c r="K12" s="233"/>
      <c r="L12" s="24"/>
      <c r="M12" s="242"/>
      <c r="N12" s="248"/>
    </row>
    <row r="13" spans="1:14" ht="19.5" thickBot="1">
      <c r="A13" s="6">
        <f>starta_protokols!A14</f>
        <v>11</v>
      </c>
      <c r="B13" s="7" t="str">
        <f>starta_protokols!B14</f>
        <v>Aigars</v>
      </c>
      <c r="C13" s="29" t="str">
        <f>starta_protokols!C14</f>
        <v>Veldre</v>
      </c>
      <c r="D13" s="230"/>
      <c r="E13" s="227"/>
      <c r="F13" s="233"/>
      <c r="G13" s="233"/>
      <c r="H13" s="233"/>
      <c r="I13" s="233"/>
      <c r="J13" s="233"/>
      <c r="K13" s="233"/>
      <c r="L13" s="24"/>
      <c r="M13" s="242"/>
      <c r="N13" s="248"/>
    </row>
    <row r="14" spans="1:14" ht="19.5" thickBot="1">
      <c r="A14" s="10">
        <f>starta_protokols!A15</f>
        <v>12</v>
      </c>
      <c r="B14" s="11" t="str">
        <f>starta_protokols!B15</f>
        <v>Vilnis</v>
      </c>
      <c r="C14" s="30" t="str">
        <f>starta_protokols!C15</f>
        <v>Cinis</v>
      </c>
      <c r="D14" s="231"/>
      <c r="E14" s="228"/>
      <c r="F14" s="234"/>
      <c r="G14" s="234"/>
      <c r="H14" s="234"/>
      <c r="I14" s="234"/>
      <c r="J14" s="234"/>
      <c r="K14" s="234"/>
      <c r="L14" s="24"/>
      <c r="M14" s="243"/>
      <c r="N14" s="249"/>
    </row>
    <row r="15" spans="1:14" ht="19.5" thickBot="1">
      <c r="A15" s="4">
        <f>starta_protokols!A16</f>
        <v>13</v>
      </c>
      <c r="B15" s="5" t="str">
        <f>starta_protokols!B16</f>
        <v>Lauris</v>
      </c>
      <c r="C15" s="28" t="str">
        <f>starta_protokols!C16</f>
        <v>Briedītis</v>
      </c>
      <c r="D15" s="229" t="str">
        <f>starta_protokols!D16</f>
        <v>ZS 22.KB</v>
      </c>
      <c r="E15" s="226" t="str">
        <f>starta_protokols!E16</f>
        <v>D</v>
      </c>
      <c r="F15" s="232">
        <v>6</v>
      </c>
      <c r="G15" s="232">
        <v>7</v>
      </c>
      <c r="H15" s="232">
        <v>5</v>
      </c>
      <c r="I15" s="232">
        <v>1</v>
      </c>
      <c r="J15" s="232">
        <v>0</v>
      </c>
      <c r="K15" s="232">
        <v>0</v>
      </c>
      <c r="L15" s="24">
        <f>SUM((F15*10)+(G15*9)+(H15*8)+(I15*7)+(J15*6)+(K15*5))</f>
        <v>170</v>
      </c>
      <c r="M15" s="241">
        <f>SUM(L15:L18)</f>
        <v>170</v>
      </c>
      <c r="N15" s="247">
        <v>10</v>
      </c>
    </row>
    <row r="16" spans="1:14" ht="19.5" thickBot="1">
      <c r="A16" s="6">
        <f>starta_protokols!A17</f>
        <v>14</v>
      </c>
      <c r="B16" s="7" t="str">
        <f>starta_protokols!B17</f>
        <v>Vilnis</v>
      </c>
      <c r="C16" s="29" t="str">
        <f>starta_protokols!C17</f>
        <v>Pavlovičs</v>
      </c>
      <c r="D16" s="230"/>
      <c r="E16" s="227"/>
      <c r="F16" s="233"/>
      <c r="G16" s="233"/>
      <c r="H16" s="233"/>
      <c r="I16" s="233"/>
      <c r="J16" s="233"/>
      <c r="K16" s="233"/>
      <c r="L16" s="24"/>
      <c r="M16" s="242"/>
      <c r="N16" s="248"/>
    </row>
    <row r="17" spans="1:14" ht="19.5" thickBot="1">
      <c r="A17" s="6">
        <f>starta_protokols!A18</f>
        <v>15</v>
      </c>
      <c r="B17" s="8" t="str">
        <f>starta_protokols!B18</f>
        <v>Māris</v>
      </c>
      <c r="C17" s="31" t="str">
        <f>starta_protokols!C18</f>
        <v>Prauliņš</v>
      </c>
      <c r="D17" s="230"/>
      <c r="E17" s="227"/>
      <c r="F17" s="233"/>
      <c r="G17" s="233"/>
      <c r="H17" s="233"/>
      <c r="I17" s="233"/>
      <c r="J17" s="233"/>
      <c r="K17" s="233"/>
      <c r="L17" s="24"/>
      <c r="M17" s="242"/>
      <c r="N17" s="248"/>
    </row>
    <row r="18" spans="1:14" ht="19.5" thickBot="1">
      <c r="A18" s="10">
        <f>starta_protokols!A19</f>
        <v>16</v>
      </c>
      <c r="B18" s="11" t="str">
        <f>starta_protokols!B19</f>
        <v>Ģirts </v>
      </c>
      <c r="C18" s="30" t="str">
        <f>starta_protokols!C19</f>
        <v>Pakalns</v>
      </c>
      <c r="D18" s="231"/>
      <c r="E18" s="228"/>
      <c r="F18" s="234"/>
      <c r="G18" s="234"/>
      <c r="H18" s="234"/>
      <c r="I18" s="234"/>
      <c r="J18" s="234"/>
      <c r="K18" s="234"/>
      <c r="L18" s="24"/>
      <c r="M18" s="243"/>
      <c r="N18" s="249"/>
    </row>
    <row r="19" spans="1:14" ht="19.5" thickBot="1">
      <c r="A19" s="4">
        <v>17</v>
      </c>
      <c r="B19" s="5" t="str">
        <f>starta_protokols!B20</f>
        <v>Sarmīte </v>
      </c>
      <c r="C19" s="28" t="str">
        <f>starta_protokols!C20</f>
        <v>Endzele</v>
      </c>
      <c r="D19" s="229" t="str">
        <f>starta_protokols!D20</f>
        <v>ZS 27.KB  ŠAR Izlūku vads</v>
      </c>
      <c r="E19" s="226" t="str">
        <f>starta_protokols!E24</f>
        <v>F</v>
      </c>
      <c r="F19" s="232">
        <v>4</v>
      </c>
      <c r="G19" s="232">
        <v>7</v>
      </c>
      <c r="H19" s="232">
        <v>6</v>
      </c>
      <c r="I19" s="232">
        <v>3</v>
      </c>
      <c r="J19" s="232">
        <v>0</v>
      </c>
      <c r="K19" s="232">
        <v>0</v>
      </c>
      <c r="L19" s="24">
        <f>SUM((F19*10)+(G19*9)+(H19*8)+(I19*7)+(J19*6)+(K19*5))</f>
        <v>172</v>
      </c>
      <c r="M19" s="241">
        <f>SUM(L19:L22)</f>
        <v>172</v>
      </c>
      <c r="N19" s="247">
        <v>8</v>
      </c>
    </row>
    <row r="20" spans="1:14" ht="19.5" thickBot="1">
      <c r="A20" s="6">
        <v>18</v>
      </c>
      <c r="B20" s="7" t="str">
        <f>starta_protokols!B21</f>
        <v>Valts</v>
      </c>
      <c r="C20" s="29" t="str">
        <f>starta_protokols!C21</f>
        <v>Baumanis</v>
      </c>
      <c r="D20" s="230"/>
      <c r="E20" s="227"/>
      <c r="F20" s="233"/>
      <c r="G20" s="233"/>
      <c r="H20" s="233"/>
      <c r="I20" s="233"/>
      <c r="J20" s="233"/>
      <c r="K20" s="233"/>
      <c r="L20" s="24"/>
      <c r="M20" s="242"/>
      <c r="N20" s="248"/>
    </row>
    <row r="21" spans="1:14" ht="19.5" thickBot="1">
      <c r="A21" s="6">
        <v>19</v>
      </c>
      <c r="B21" s="7" t="str">
        <f>starta_protokols!B22</f>
        <v>Mārtiņš</v>
      </c>
      <c r="C21" s="29" t="str">
        <f>starta_protokols!C22</f>
        <v>Baumanis</v>
      </c>
      <c r="D21" s="230"/>
      <c r="E21" s="227"/>
      <c r="F21" s="233"/>
      <c r="G21" s="233"/>
      <c r="H21" s="233"/>
      <c r="I21" s="233"/>
      <c r="J21" s="233"/>
      <c r="K21" s="233"/>
      <c r="L21" s="24"/>
      <c r="M21" s="242"/>
      <c r="N21" s="248"/>
    </row>
    <row r="22" spans="1:14" ht="19.5" thickBot="1">
      <c r="A22" s="10">
        <v>20</v>
      </c>
      <c r="B22" s="11" t="str">
        <f>starta_protokols!B23</f>
        <v>Edžus</v>
      </c>
      <c r="C22" s="30" t="str">
        <f>starta_protokols!C23</f>
        <v>Miķelsons</v>
      </c>
      <c r="D22" s="231"/>
      <c r="E22" s="228"/>
      <c r="F22" s="234"/>
      <c r="G22" s="234"/>
      <c r="H22" s="234"/>
      <c r="I22" s="234"/>
      <c r="J22" s="234"/>
      <c r="K22" s="234"/>
      <c r="L22" s="24"/>
      <c r="M22" s="243"/>
      <c r="N22" s="249"/>
    </row>
    <row r="23" spans="1:14" ht="19.5" thickBot="1">
      <c r="A23" s="4">
        <v>21</v>
      </c>
      <c r="B23" s="5" t="str">
        <f>starta_protokols!B24</f>
        <v>Vilnis</v>
      </c>
      <c r="C23" s="28" t="str">
        <f>starta_protokols!C24</f>
        <v>Ozols</v>
      </c>
      <c r="D23" s="229" t="str">
        <f>starta_protokols!D24</f>
        <v>ZS 27.KB 2.KR</v>
      </c>
      <c r="E23" s="226" t="str">
        <f>starta_protokols!E28</f>
        <v>G</v>
      </c>
      <c r="F23" s="232">
        <v>3</v>
      </c>
      <c r="G23" s="232">
        <v>10</v>
      </c>
      <c r="H23" s="232">
        <v>3</v>
      </c>
      <c r="I23" s="232">
        <v>4</v>
      </c>
      <c r="J23" s="232">
        <v>0</v>
      </c>
      <c r="K23" s="232">
        <v>0</v>
      </c>
      <c r="L23" s="24">
        <f>SUM((F23*10)+(G23*9)+(H23*8)+(I23*7)+(J23*6)+(K23*5))</f>
        <v>172</v>
      </c>
      <c r="M23" s="241">
        <f>SUM(L23:L26)</f>
        <v>172</v>
      </c>
      <c r="N23" s="247">
        <v>9</v>
      </c>
    </row>
    <row r="24" spans="1:14" ht="19.5" thickBot="1">
      <c r="A24" s="6">
        <v>22</v>
      </c>
      <c r="B24" s="7" t="str">
        <f>starta_protokols!B25</f>
        <v>Vladimirs</v>
      </c>
      <c r="C24" s="29" t="str">
        <f>starta_protokols!C25</f>
        <v>Ivanovs</v>
      </c>
      <c r="D24" s="230"/>
      <c r="E24" s="227"/>
      <c r="F24" s="233"/>
      <c r="G24" s="233"/>
      <c r="H24" s="233"/>
      <c r="I24" s="233"/>
      <c r="J24" s="233"/>
      <c r="K24" s="233"/>
      <c r="L24" s="24"/>
      <c r="M24" s="242"/>
      <c r="N24" s="248"/>
    </row>
    <row r="25" spans="1:14" ht="19.5" thickBot="1">
      <c r="A25" s="6">
        <v>23</v>
      </c>
      <c r="B25" s="7" t="str">
        <f>starta_protokols!B26</f>
        <v>Valērija</v>
      </c>
      <c r="C25" s="29" t="str">
        <f>starta_protokols!C26</f>
        <v>Grigorjeva</v>
      </c>
      <c r="D25" s="230"/>
      <c r="E25" s="227"/>
      <c r="F25" s="233"/>
      <c r="G25" s="233"/>
      <c r="H25" s="233"/>
      <c r="I25" s="233"/>
      <c r="J25" s="233"/>
      <c r="K25" s="233"/>
      <c r="L25" s="24"/>
      <c r="M25" s="242"/>
      <c r="N25" s="248"/>
    </row>
    <row r="26" spans="1:14" ht="19.5" thickBot="1">
      <c r="A26" s="10">
        <v>24</v>
      </c>
      <c r="B26" s="11" t="str">
        <f>starta_protokols!B27</f>
        <v>Emīls</v>
      </c>
      <c r="C26" s="30" t="str">
        <f>starta_protokols!C27</f>
        <v>Ļebedevs</v>
      </c>
      <c r="D26" s="231"/>
      <c r="E26" s="228"/>
      <c r="F26" s="234"/>
      <c r="G26" s="234"/>
      <c r="H26" s="234"/>
      <c r="I26" s="234"/>
      <c r="J26" s="234"/>
      <c r="K26" s="234"/>
      <c r="L26" s="24"/>
      <c r="M26" s="243"/>
      <c r="N26" s="249"/>
    </row>
    <row r="27" spans="1:14" ht="19.5" customHeight="1" thickBot="1">
      <c r="A27" s="4">
        <v>25</v>
      </c>
      <c r="B27" s="5" t="str">
        <f>starta_protokols!B28</f>
        <v>Andris</v>
      </c>
      <c r="C27" s="28" t="str">
        <f>starta_protokols!C28</f>
        <v>Kaulakans</v>
      </c>
      <c r="D27" s="238" t="str">
        <f>starta_protokols!D28</f>
        <v>ZS 27.KB 1.KR</v>
      </c>
      <c r="E27" s="244" t="str">
        <f>starta_protokols!E32</f>
        <v>H</v>
      </c>
      <c r="F27" s="232">
        <v>4</v>
      </c>
      <c r="G27" s="232">
        <v>9</v>
      </c>
      <c r="H27" s="232">
        <v>5</v>
      </c>
      <c r="I27" s="232">
        <v>1</v>
      </c>
      <c r="J27" s="232">
        <v>0</v>
      </c>
      <c r="K27" s="232">
        <v>0</v>
      </c>
      <c r="L27" s="24">
        <f>SUM((F27*10)+(G27*9)+(H27*8)+(I27*7)+(J27*6)+(K27*5))</f>
        <v>168</v>
      </c>
      <c r="M27" s="241">
        <f>SUM(L27:L30)</f>
        <v>168</v>
      </c>
      <c r="N27" s="247">
        <v>11</v>
      </c>
    </row>
    <row r="28" spans="1:14" ht="19.5" customHeight="1" thickBot="1">
      <c r="A28" s="6">
        <v>26</v>
      </c>
      <c r="B28" s="7" t="str">
        <f>starta_protokols!B29</f>
        <v>Māris </v>
      </c>
      <c r="C28" s="29" t="str">
        <f>starta_protokols!C29</f>
        <v>Bērziņš</v>
      </c>
      <c r="D28" s="239"/>
      <c r="E28" s="245"/>
      <c r="F28" s="233"/>
      <c r="G28" s="233"/>
      <c r="H28" s="233"/>
      <c r="I28" s="233"/>
      <c r="J28" s="233"/>
      <c r="K28" s="233"/>
      <c r="L28" s="24"/>
      <c r="M28" s="242"/>
      <c r="N28" s="248"/>
    </row>
    <row r="29" spans="1:14" ht="19.5" customHeight="1" thickBot="1">
      <c r="A29" s="6">
        <v>27</v>
      </c>
      <c r="B29" s="7" t="str">
        <f>starta_protokols!B30</f>
        <v>Gustavs</v>
      </c>
      <c r="C29" s="29" t="str">
        <f>starta_protokols!C30</f>
        <v>Šmits</v>
      </c>
      <c r="D29" s="239"/>
      <c r="E29" s="245"/>
      <c r="F29" s="233"/>
      <c r="G29" s="233"/>
      <c r="H29" s="233"/>
      <c r="I29" s="233"/>
      <c r="J29" s="233"/>
      <c r="K29" s="233"/>
      <c r="L29" s="24"/>
      <c r="M29" s="242"/>
      <c r="N29" s="248"/>
    </row>
    <row r="30" spans="1:14" ht="19.5" customHeight="1" thickBot="1">
      <c r="A30" s="10">
        <v>28</v>
      </c>
      <c r="B30" s="11" t="str">
        <f>starta_protokols!B31</f>
        <v>Toms</v>
      </c>
      <c r="C30" s="30" t="str">
        <f>starta_protokols!C31</f>
        <v>Kozlovskis</v>
      </c>
      <c r="D30" s="240"/>
      <c r="E30" s="246"/>
      <c r="F30" s="234"/>
      <c r="G30" s="234"/>
      <c r="H30" s="234"/>
      <c r="I30" s="234"/>
      <c r="J30" s="234"/>
      <c r="K30" s="234"/>
      <c r="L30" s="24"/>
      <c r="M30" s="243"/>
      <c r="N30" s="249"/>
    </row>
    <row r="31" spans="1:14" ht="19.5" thickBot="1">
      <c r="A31" s="4">
        <v>29</v>
      </c>
      <c r="B31" s="22" t="str">
        <f>starta_protokols!B32</f>
        <v>Olev</v>
      </c>
      <c r="C31" s="33" t="str">
        <f>starta_protokols!C32</f>
        <v>Kookla</v>
      </c>
      <c r="D31" s="229" t="str">
        <f>starta_protokols!D32</f>
        <v>Kaitseliit Sakala Malev </v>
      </c>
      <c r="E31" s="226" t="str">
        <f>starta_protokols!E36</f>
        <v>I</v>
      </c>
      <c r="F31" s="232">
        <v>6</v>
      </c>
      <c r="G31" s="232">
        <v>10</v>
      </c>
      <c r="H31" s="232">
        <v>2</v>
      </c>
      <c r="I31" s="232">
        <v>2</v>
      </c>
      <c r="J31" s="232">
        <v>0</v>
      </c>
      <c r="K31" s="232">
        <v>0</v>
      </c>
      <c r="L31" s="24">
        <f>SUM((F31*10)+(G31*9)+(H31*8)+(I31*7)+(J31*6)+(K31*5))</f>
        <v>180</v>
      </c>
      <c r="M31" s="241">
        <f>SUM(L31:L34)</f>
        <v>180</v>
      </c>
      <c r="N31" s="247">
        <v>2</v>
      </c>
    </row>
    <row r="32" spans="1:14" ht="19.5" thickBot="1">
      <c r="A32" s="6">
        <v>30</v>
      </c>
      <c r="B32" s="8" t="str">
        <f>starta_protokols!B33</f>
        <v>Urmas</v>
      </c>
      <c r="C32" s="31" t="str">
        <f>starta_protokols!C33</f>
        <v>Feldman</v>
      </c>
      <c r="D32" s="230"/>
      <c r="E32" s="227"/>
      <c r="F32" s="233"/>
      <c r="G32" s="233"/>
      <c r="H32" s="233"/>
      <c r="I32" s="233"/>
      <c r="J32" s="233"/>
      <c r="K32" s="233"/>
      <c r="L32" s="24"/>
      <c r="M32" s="242"/>
      <c r="N32" s="248"/>
    </row>
    <row r="33" spans="1:14" ht="19.5" thickBot="1">
      <c r="A33" s="6">
        <v>31</v>
      </c>
      <c r="B33" s="7" t="str">
        <f>starta_protokols!B34</f>
        <v>Riho</v>
      </c>
      <c r="C33" s="29" t="str">
        <f>starta_protokols!C34</f>
        <v>Rei</v>
      </c>
      <c r="D33" s="230"/>
      <c r="E33" s="227"/>
      <c r="F33" s="233"/>
      <c r="G33" s="233"/>
      <c r="H33" s="233"/>
      <c r="I33" s="233"/>
      <c r="J33" s="233"/>
      <c r="K33" s="233"/>
      <c r="L33" s="24"/>
      <c r="M33" s="242"/>
      <c r="N33" s="248"/>
    </row>
    <row r="34" spans="1:14" ht="19.5" thickBot="1">
      <c r="A34" s="10">
        <v>32</v>
      </c>
      <c r="B34" s="21" t="str">
        <f>starta_protokols!B35</f>
        <v>Toomas</v>
      </c>
      <c r="C34" s="32" t="str">
        <f>starta_protokols!C35</f>
        <v>Taimre</v>
      </c>
      <c r="D34" s="231"/>
      <c r="E34" s="228"/>
      <c r="F34" s="234"/>
      <c r="G34" s="234"/>
      <c r="H34" s="234"/>
      <c r="I34" s="234"/>
      <c r="J34" s="234"/>
      <c r="K34" s="234"/>
      <c r="L34" s="24"/>
      <c r="M34" s="243"/>
      <c r="N34" s="249"/>
    </row>
    <row r="35" spans="1:14" ht="19.5" thickBot="1">
      <c r="A35" s="4">
        <v>33</v>
      </c>
      <c r="B35" s="22" t="str">
        <f>starta_protokols!B36</f>
        <v>Jānis</v>
      </c>
      <c r="C35" s="33" t="str">
        <f>starta_protokols!C36</f>
        <v>Bitenieks</v>
      </c>
      <c r="D35" s="229" t="str">
        <f>starta_protokols!D36</f>
        <v>ZS 27.KB KAR</v>
      </c>
      <c r="E35" s="226" t="e">
        <f>starta_protokols!#REF!</f>
        <v>#REF!</v>
      </c>
      <c r="F35" s="232">
        <v>9</v>
      </c>
      <c r="G35" s="232">
        <v>9</v>
      </c>
      <c r="H35" s="232">
        <v>2</v>
      </c>
      <c r="I35" s="232">
        <v>0</v>
      </c>
      <c r="J35" s="232">
        <v>0</v>
      </c>
      <c r="K35" s="232">
        <v>0</v>
      </c>
      <c r="L35" s="24">
        <f>SUM((F35*10)+(G35*9)+(H35*8)+(I35*7)+(J35*6)+(K35*5))</f>
        <v>187</v>
      </c>
      <c r="M35" s="241">
        <f>SUM(L35:L38)</f>
        <v>187</v>
      </c>
      <c r="N35" s="247">
        <v>1</v>
      </c>
    </row>
    <row r="36" spans="1:14" ht="19.5" thickBot="1">
      <c r="A36" s="6">
        <v>34</v>
      </c>
      <c r="B36" s="9" t="str">
        <f>starta_protokols!B37</f>
        <v>Lauris </v>
      </c>
      <c r="C36" s="34" t="str">
        <f>starta_protokols!C37</f>
        <v>Ceblis</v>
      </c>
      <c r="D36" s="230"/>
      <c r="E36" s="227"/>
      <c r="F36" s="233"/>
      <c r="G36" s="233"/>
      <c r="H36" s="233"/>
      <c r="I36" s="233"/>
      <c r="J36" s="233"/>
      <c r="K36" s="233"/>
      <c r="L36" s="24"/>
      <c r="M36" s="242"/>
      <c r="N36" s="248"/>
    </row>
    <row r="37" spans="1:14" ht="19.5" thickBot="1">
      <c r="A37" s="6">
        <v>35</v>
      </c>
      <c r="B37" s="8" t="str">
        <f>starta_protokols!B38</f>
        <v>Valdemārs</v>
      </c>
      <c r="C37" s="31" t="str">
        <f>starta_protokols!C38</f>
        <v>Miķelsons</v>
      </c>
      <c r="D37" s="230"/>
      <c r="E37" s="227"/>
      <c r="F37" s="233"/>
      <c r="G37" s="233"/>
      <c r="H37" s="233"/>
      <c r="I37" s="233"/>
      <c r="J37" s="233"/>
      <c r="K37" s="233"/>
      <c r="L37" s="24"/>
      <c r="M37" s="242"/>
      <c r="N37" s="248"/>
    </row>
    <row r="38" spans="1:14" ht="19.5" thickBot="1">
      <c r="A38" s="10">
        <v>36</v>
      </c>
      <c r="B38" s="11" t="str">
        <f>starta_protokols!B39</f>
        <v>Arnis</v>
      </c>
      <c r="C38" s="30" t="str">
        <f>starta_protokols!C39</f>
        <v>Vāravs</v>
      </c>
      <c r="D38" s="231"/>
      <c r="E38" s="228"/>
      <c r="F38" s="234"/>
      <c r="G38" s="234"/>
      <c r="H38" s="234"/>
      <c r="I38" s="234"/>
      <c r="J38" s="234"/>
      <c r="K38" s="234"/>
      <c r="L38" s="24"/>
      <c r="M38" s="243"/>
      <c r="N38" s="249"/>
    </row>
    <row r="39" spans="1:14" ht="19.5" customHeight="1" thickBot="1">
      <c r="A39" s="4">
        <v>37</v>
      </c>
      <c r="B39" s="5" t="str">
        <f>starta_protokols!B40</f>
        <v>Marko</v>
      </c>
      <c r="C39" s="28" t="str">
        <f>starta_protokols!C40</f>
        <v>Keeman</v>
      </c>
      <c r="D39" s="235" t="str">
        <f>starta_protokols!D40</f>
        <v>Kaitseliidu Pärnumaa Malev </v>
      </c>
      <c r="E39" s="244" t="str">
        <f>starta_protokols!E40</f>
        <v>K</v>
      </c>
      <c r="F39" s="232">
        <v>6</v>
      </c>
      <c r="G39" s="232">
        <v>9</v>
      </c>
      <c r="H39" s="232">
        <v>4</v>
      </c>
      <c r="I39" s="232">
        <v>0</v>
      </c>
      <c r="J39" s="232">
        <v>0</v>
      </c>
      <c r="K39" s="232">
        <v>0</v>
      </c>
      <c r="L39" s="24">
        <f>SUM((F39*10)+(G39*9)+(H39*8)+(I39*7)+(J39*6)+(K39*5))</f>
        <v>173</v>
      </c>
      <c r="M39" s="241">
        <f>SUM(L39:L42)</f>
        <v>173</v>
      </c>
      <c r="N39" s="247">
        <v>6</v>
      </c>
    </row>
    <row r="40" spans="1:14" ht="19.5" customHeight="1" thickBot="1">
      <c r="A40" s="6">
        <v>38</v>
      </c>
      <c r="B40" s="7" t="str">
        <f>starta_protokols!B41</f>
        <v>Riivo</v>
      </c>
      <c r="C40" s="29" t="str">
        <f>starta_protokols!C41</f>
        <v>Liin</v>
      </c>
      <c r="D40" s="236"/>
      <c r="E40" s="245"/>
      <c r="F40" s="233"/>
      <c r="G40" s="233"/>
      <c r="H40" s="233"/>
      <c r="I40" s="233"/>
      <c r="J40" s="233"/>
      <c r="K40" s="233"/>
      <c r="L40" s="24"/>
      <c r="M40" s="242"/>
      <c r="N40" s="248"/>
    </row>
    <row r="41" spans="1:14" ht="19.5" customHeight="1" thickBot="1">
      <c r="A41" s="6">
        <v>39</v>
      </c>
      <c r="B41" s="7" t="str">
        <f>starta_protokols!B42</f>
        <v>Valdu</v>
      </c>
      <c r="C41" s="29" t="str">
        <f>starta_protokols!C42</f>
        <v>Vahemets</v>
      </c>
      <c r="D41" s="236"/>
      <c r="E41" s="245"/>
      <c r="F41" s="233"/>
      <c r="G41" s="233"/>
      <c r="H41" s="233"/>
      <c r="I41" s="233"/>
      <c r="J41" s="233"/>
      <c r="K41" s="233"/>
      <c r="L41" s="24"/>
      <c r="M41" s="242"/>
      <c r="N41" s="248"/>
    </row>
    <row r="42" spans="1:14" ht="19.5" customHeight="1" thickBot="1">
      <c r="A42" s="10">
        <v>40</v>
      </c>
      <c r="B42" s="11" t="str">
        <f>starta_protokols!B43</f>
        <v>Priit</v>
      </c>
      <c r="C42" s="30" t="str">
        <f>starta_protokols!C43</f>
        <v>Avarmaa</v>
      </c>
      <c r="D42" s="237"/>
      <c r="E42" s="246"/>
      <c r="F42" s="234"/>
      <c r="G42" s="234"/>
      <c r="H42" s="234"/>
      <c r="I42" s="234"/>
      <c r="J42" s="234"/>
      <c r="K42" s="234"/>
      <c r="L42" s="24"/>
      <c r="M42" s="243"/>
      <c r="N42" s="249"/>
    </row>
    <row r="43" spans="1:14" ht="19.5" thickBot="1">
      <c r="A43" s="4">
        <v>41</v>
      </c>
      <c r="B43" s="22" t="str">
        <f>starta_protokols!B44</f>
        <v>Rein</v>
      </c>
      <c r="C43" s="28" t="str">
        <f>starta_protokols!C44</f>
        <v>Künnap</v>
      </c>
      <c r="D43" s="229" t="str">
        <f>starta_protokols!D44</f>
        <v>PÄRNU Police station</v>
      </c>
      <c r="E43" s="226" t="str">
        <f>starta_protokols!E44</f>
        <v>L</v>
      </c>
      <c r="F43" s="232">
        <v>4</v>
      </c>
      <c r="G43" s="232">
        <v>11</v>
      </c>
      <c r="H43" s="232">
        <v>1</v>
      </c>
      <c r="I43" s="232">
        <v>4</v>
      </c>
      <c r="J43" s="232">
        <v>0</v>
      </c>
      <c r="K43" s="232">
        <v>0</v>
      </c>
      <c r="L43" s="24">
        <f>SUM((F43*10)+(G43*9)+(H43*8)+(I43*7)+(J43*6)+(K43*5))</f>
        <v>175</v>
      </c>
      <c r="M43" s="241">
        <f>SUM(L43:L46)</f>
        <v>175</v>
      </c>
      <c r="N43" s="247">
        <v>4</v>
      </c>
    </row>
    <row r="44" spans="1:14" ht="19.5" thickBot="1">
      <c r="A44" s="6">
        <v>42</v>
      </c>
      <c r="B44" s="9" t="str">
        <f>starta_protokols!B45</f>
        <v>Janek</v>
      </c>
      <c r="C44" s="34" t="str">
        <f>starta_protokols!C45</f>
        <v>Pinta</v>
      </c>
      <c r="D44" s="230"/>
      <c r="E44" s="227"/>
      <c r="F44" s="233"/>
      <c r="G44" s="233"/>
      <c r="H44" s="233"/>
      <c r="I44" s="233"/>
      <c r="J44" s="233"/>
      <c r="K44" s="233"/>
      <c r="L44" s="24"/>
      <c r="M44" s="242"/>
      <c r="N44" s="248"/>
    </row>
    <row r="45" spans="1:14" ht="19.5" thickBot="1">
      <c r="A45" s="6">
        <v>43</v>
      </c>
      <c r="B45" s="8" t="str">
        <f>starta_protokols!B46</f>
        <v>Vaiko</v>
      </c>
      <c r="C45" s="31" t="str">
        <f>starta_protokols!C46</f>
        <v>Kivi</v>
      </c>
      <c r="D45" s="230"/>
      <c r="E45" s="227"/>
      <c r="F45" s="233"/>
      <c r="G45" s="233"/>
      <c r="H45" s="233"/>
      <c r="I45" s="233"/>
      <c r="J45" s="233"/>
      <c r="K45" s="233"/>
      <c r="L45" s="24"/>
      <c r="M45" s="242"/>
      <c r="N45" s="248"/>
    </row>
    <row r="46" spans="1:14" ht="19.5" thickBot="1">
      <c r="A46" s="10">
        <v>44</v>
      </c>
      <c r="B46" s="11" t="str">
        <f>starta_protokols!B47</f>
        <v>Rando</v>
      </c>
      <c r="C46" s="30" t="str">
        <f>starta_protokols!C47</f>
        <v>Alu</v>
      </c>
      <c r="D46" s="231"/>
      <c r="E46" s="228"/>
      <c r="F46" s="234"/>
      <c r="G46" s="234"/>
      <c r="H46" s="234"/>
      <c r="I46" s="234"/>
      <c r="J46" s="234"/>
      <c r="K46" s="234"/>
      <c r="L46" s="24"/>
      <c r="M46" s="243"/>
      <c r="N46" s="249"/>
    </row>
    <row r="47" spans="1:14" ht="19.5" customHeight="1" thickBot="1">
      <c r="A47" s="79">
        <v>45</v>
      </c>
      <c r="B47" s="11" t="str">
        <f>starta_protokols!B48</f>
        <v>Edgars</v>
      </c>
      <c r="C47" s="30" t="str">
        <f>starta_protokols!C48</f>
        <v>Židavs</v>
      </c>
      <c r="D47" s="229" t="str">
        <f>starta_protokols!D48</f>
        <v>VUGD VRB Cēsu daļa</v>
      </c>
      <c r="E47" s="20"/>
      <c r="F47" s="254">
        <v>1</v>
      </c>
      <c r="G47" s="232">
        <v>8</v>
      </c>
      <c r="H47" s="232">
        <v>7</v>
      </c>
      <c r="I47" s="232">
        <v>3</v>
      </c>
      <c r="J47" s="232">
        <v>0</v>
      </c>
      <c r="K47" s="232">
        <v>1</v>
      </c>
      <c r="L47" s="24">
        <f>SUM((F47*10)+(G47*9)+(H47*8)+(I47*7)+(J47*6)+(K47*5))</f>
        <v>164</v>
      </c>
      <c r="M47" s="241">
        <f>SUM(L47:L50)</f>
        <v>164</v>
      </c>
      <c r="N47" s="250">
        <v>13</v>
      </c>
    </row>
    <row r="48" spans="1:14" ht="19.5" thickBot="1">
      <c r="A48" s="63">
        <v>46</v>
      </c>
      <c r="B48" s="11" t="str">
        <f>starta_protokols!B49</f>
        <v>Ēriks</v>
      </c>
      <c r="C48" s="30" t="str">
        <f>starta_protokols!C49</f>
        <v>Bušs</v>
      </c>
      <c r="D48" s="230"/>
      <c r="E48" s="2"/>
      <c r="F48" s="255"/>
      <c r="G48" s="233"/>
      <c r="H48" s="233"/>
      <c r="I48" s="233"/>
      <c r="J48" s="233"/>
      <c r="K48" s="233"/>
      <c r="L48" s="24"/>
      <c r="M48" s="242"/>
      <c r="N48" s="251"/>
    </row>
    <row r="49" spans="1:14" ht="19.5" thickBot="1">
      <c r="A49" s="63">
        <v>47</v>
      </c>
      <c r="B49" s="11" t="str">
        <f>starta_protokols!B50</f>
        <v>Aleksandrs</v>
      </c>
      <c r="C49" s="30" t="str">
        <f>starta_protokols!C50</f>
        <v>Podmošins</v>
      </c>
      <c r="D49" s="230"/>
      <c r="E49" s="2"/>
      <c r="F49" s="255"/>
      <c r="G49" s="233"/>
      <c r="H49" s="233"/>
      <c r="I49" s="233"/>
      <c r="J49" s="233"/>
      <c r="K49" s="233"/>
      <c r="L49" s="24"/>
      <c r="M49" s="242"/>
      <c r="N49" s="251"/>
    </row>
    <row r="50" spans="1:14" ht="19.5" thickBot="1">
      <c r="A50" s="10">
        <v>48</v>
      </c>
      <c r="B50" s="11" t="str">
        <f>starta_protokols!B51</f>
        <v>Edgars</v>
      </c>
      <c r="C50" s="30" t="str">
        <f>starta_protokols!C51</f>
        <v>Ķelpiņš</v>
      </c>
      <c r="D50" s="231"/>
      <c r="E50" s="3"/>
      <c r="F50" s="256"/>
      <c r="G50" s="234"/>
      <c r="H50" s="234"/>
      <c r="I50" s="234"/>
      <c r="J50" s="234"/>
      <c r="K50" s="234"/>
      <c r="L50" s="24"/>
      <c r="M50" s="243"/>
      <c r="N50" s="252"/>
    </row>
    <row r="51" spans="1:14" ht="19.5" customHeight="1" hidden="1" thickBot="1">
      <c r="A51" s="106">
        <v>49</v>
      </c>
      <c r="B51" s="11" t="str">
        <f>starta_protokols!B52</f>
        <v>Dainis</v>
      </c>
      <c r="C51" s="30" t="str">
        <f>starta_protokols!C52</f>
        <v>Balodis</v>
      </c>
      <c r="D51" s="229">
        <f>starta_protokols!D56</f>
        <v>0</v>
      </c>
      <c r="E51" s="20"/>
      <c r="F51" s="69">
        <v>0</v>
      </c>
      <c r="G51" s="69">
        <v>0</v>
      </c>
      <c r="H51" s="69">
        <v>0</v>
      </c>
      <c r="I51" s="69">
        <v>0</v>
      </c>
      <c r="J51" s="69"/>
      <c r="K51" s="69">
        <v>0</v>
      </c>
      <c r="L51" s="24">
        <f aca="true" t="shared" si="0" ref="L51:L66">SUM((F51*10)+(G51*9)+(H51*8)+(I51*7)+(J51*6)+(K51*5))</f>
        <v>0</v>
      </c>
      <c r="M51" s="241">
        <f>SUM(L51:L54)</f>
        <v>0</v>
      </c>
      <c r="N51" s="250"/>
    </row>
    <row r="52" spans="1:14" ht="19.5" customHeight="1" hidden="1" thickBot="1">
      <c r="A52" s="107">
        <v>50</v>
      </c>
      <c r="B52" s="11" t="str">
        <f>starta_protokols!B53</f>
        <v>Jānis </v>
      </c>
      <c r="C52" s="30" t="str">
        <f>starta_protokols!C53</f>
        <v>Timminieks</v>
      </c>
      <c r="D52" s="230"/>
      <c r="E52" s="2"/>
      <c r="F52" s="71">
        <v>0</v>
      </c>
      <c r="G52" s="71">
        <v>0</v>
      </c>
      <c r="H52" s="71">
        <v>0</v>
      </c>
      <c r="I52" s="71">
        <v>0</v>
      </c>
      <c r="J52" s="71"/>
      <c r="K52" s="71">
        <v>0</v>
      </c>
      <c r="L52" s="24">
        <f t="shared" si="0"/>
        <v>0</v>
      </c>
      <c r="M52" s="242"/>
      <c r="N52" s="251"/>
    </row>
    <row r="53" spans="1:14" ht="19.5" customHeight="1" hidden="1" thickBot="1">
      <c r="A53" s="107">
        <v>51</v>
      </c>
      <c r="B53" s="11" t="str">
        <f>starta_protokols!B54</f>
        <v>Jānis </v>
      </c>
      <c r="C53" s="30" t="str">
        <f>starta_protokols!C54</f>
        <v>Dimants</v>
      </c>
      <c r="D53" s="230"/>
      <c r="E53" s="2"/>
      <c r="F53" s="71">
        <v>0</v>
      </c>
      <c r="G53" s="71">
        <v>0</v>
      </c>
      <c r="H53" s="71">
        <v>0</v>
      </c>
      <c r="I53" s="71">
        <v>0</v>
      </c>
      <c r="J53" s="71"/>
      <c r="K53" s="71">
        <v>0</v>
      </c>
      <c r="L53" s="24">
        <f t="shared" si="0"/>
        <v>0</v>
      </c>
      <c r="M53" s="242"/>
      <c r="N53" s="251"/>
    </row>
    <row r="54" spans="1:14" ht="19.5" customHeight="1" hidden="1" thickBot="1">
      <c r="A54" s="108">
        <v>52</v>
      </c>
      <c r="B54" s="11" t="str">
        <f>starta_protokols!B55</f>
        <v>Gatis</v>
      </c>
      <c r="C54" s="30" t="str">
        <f>starta_protokols!C55</f>
        <v>Jurjāns</v>
      </c>
      <c r="D54" s="231"/>
      <c r="E54" s="3"/>
      <c r="F54" s="73">
        <v>0</v>
      </c>
      <c r="G54" s="73">
        <v>0</v>
      </c>
      <c r="H54" s="73">
        <v>0</v>
      </c>
      <c r="I54" s="73">
        <v>0</v>
      </c>
      <c r="J54" s="73"/>
      <c r="K54" s="73">
        <v>0</v>
      </c>
      <c r="L54" s="24">
        <f t="shared" si="0"/>
        <v>0</v>
      </c>
      <c r="M54" s="243"/>
      <c r="N54" s="252"/>
    </row>
    <row r="55" spans="1:14" ht="19.5" customHeight="1" hidden="1" thickBot="1">
      <c r="A55" s="79">
        <v>53</v>
      </c>
      <c r="B55" s="11">
        <f>starta_protokols!B56</f>
        <v>0</v>
      </c>
      <c r="C55" s="30">
        <f>starta_protokols!C56</f>
        <v>0</v>
      </c>
      <c r="D55" s="229" t="str">
        <f>starta_protokols!D60</f>
        <v> </v>
      </c>
      <c r="E55" s="20"/>
      <c r="F55" s="69">
        <v>0</v>
      </c>
      <c r="G55" s="69">
        <v>0</v>
      </c>
      <c r="H55" s="69">
        <v>0</v>
      </c>
      <c r="I55" s="69">
        <v>0</v>
      </c>
      <c r="J55" s="69"/>
      <c r="K55" s="69">
        <v>0</v>
      </c>
      <c r="L55" s="24">
        <f t="shared" si="0"/>
        <v>0</v>
      </c>
      <c r="M55" s="241">
        <f>SUM(L55:L58)</f>
        <v>0</v>
      </c>
      <c r="N55" s="250"/>
    </row>
    <row r="56" spans="1:14" ht="19.5" customHeight="1" hidden="1" thickBot="1">
      <c r="A56" s="63">
        <v>54</v>
      </c>
      <c r="B56" s="11">
        <f>starta_protokols!B57</f>
        <v>0</v>
      </c>
      <c r="C56" s="30">
        <f>starta_protokols!C57</f>
        <v>0</v>
      </c>
      <c r="D56" s="230"/>
      <c r="E56" s="2"/>
      <c r="F56" s="71">
        <v>0</v>
      </c>
      <c r="G56" s="71">
        <v>0</v>
      </c>
      <c r="H56" s="71">
        <v>0</v>
      </c>
      <c r="I56" s="71">
        <v>0</v>
      </c>
      <c r="J56" s="71"/>
      <c r="K56" s="71">
        <v>0</v>
      </c>
      <c r="L56" s="24">
        <f t="shared" si="0"/>
        <v>0</v>
      </c>
      <c r="M56" s="242"/>
      <c r="N56" s="251"/>
    </row>
    <row r="57" spans="1:14" ht="19.5" customHeight="1" hidden="1" thickBot="1">
      <c r="A57" s="63">
        <v>55</v>
      </c>
      <c r="B57" s="11">
        <f>starta_protokols!B58</f>
        <v>0</v>
      </c>
      <c r="C57" s="30">
        <f>starta_protokols!C58</f>
        <v>0</v>
      </c>
      <c r="D57" s="230"/>
      <c r="E57" s="2"/>
      <c r="F57" s="71">
        <v>0</v>
      </c>
      <c r="G57" s="71">
        <v>0</v>
      </c>
      <c r="H57" s="71">
        <v>0</v>
      </c>
      <c r="I57" s="71">
        <v>0</v>
      </c>
      <c r="J57" s="71"/>
      <c r="K57" s="71">
        <v>0</v>
      </c>
      <c r="L57" s="24">
        <f t="shared" si="0"/>
        <v>0</v>
      </c>
      <c r="M57" s="242"/>
      <c r="N57" s="251"/>
    </row>
    <row r="58" spans="1:14" ht="19.5" customHeight="1" hidden="1" thickBot="1">
      <c r="A58" s="10">
        <v>56</v>
      </c>
      <c r="B58" s="11">
        <f>starta_protokols!B59</f>
        <v>0</v>
      </c>
      <c r="C58" s="30">
        <f>starta_protokols!C59</f>
        <v>0</v>
      </c>
      <c r="D58" s="231"/>
      <c r="E58" s="3"/>
      <c r="F58" s="73">
        <v>0</v>
      </c>
      <c r="G58" s="73">
        <v>0</v>
      </c>
      <c r="H58" s="73">
        <v>0</v>
      </c>
      <c r="I58" s="73">
        <v>0</v>
      </c>
      <c r="J58" s="73"/>
      <c r="K58" s="73">
        <v>0</v>
      </c>
      <c r="L58" s="24">
        <f t="shared" si="0"/>
        <v>0</v>
      </c>
      <c r="M58" s="243"/>
      <c r="N58" s="252"/>
    </row>
    <row r="59" spans="1:14" ht="19.5" customHeight="1" hidden="1" thickBot="1">
      <c r="A59" s="79">
        <v>57</v>
      </c>
      <c r="B59" s="11">
        <f>starta_protokols!B60</f>
        <v>0</v>
      </c>
      <c r="C59" s="30">
        <f>starta_protokols!C60</f>
        <v>0</v>
      </c>
      <c r="D59" s="229" t="str">
        <f>starta_protokols!D64</f>
        <v> </v>
      </c>
      <c r="E59" s="20"/>
      <c r="F59" s="69">
        <v>0</v>
      </c>
      <c r="G59" s="69">
        <v>0</v>
      </c>
      <c r="H59" s="69">
        <v>0</v>
      </c>
      <c r="I59" s="69">
        <v>0</v>
      </c>
      <c r="J59" s="69"/>
      <c r="K59" s="69">
        <v>0</v>
      </c>
      <c r="L59" s="24">
        <f t="shared" si="0"/>
        <v>0</v>
      </c>
      <c r="M59" s="241">
        <f>SUM(L59:L62)</f>
        <v>0</v>
      </c>
      <c r="N59" s="250"/>
    </row>
    <row r="60" spans="1:14" ht="19.5" customHeight="1" hidden="1" thickBot="1">
      <c r="A60" s="63">
        <v>58</v>
      </c>
      <c r="B60" s="11">
        <f>starta_protokols!B61</f>
        <v>0</v>
      </c>
      <c r="C60" s="30">
        <f>starta_protokols!C61</f>
        <v>0</v>
      </c>
      <c r="D60" s="230"/>
      <c r="E60" s="2"/>
      <c r="F60" s="71">
        <v>0</v>
      </c>
      <c r="G60" s="71">
        <v>0</v>
      </c>
      <c r="H60" s="71">
        <v>0</v>
      </c>
      <c r="I60" s="71">
        <v>0</v>
      </c>
      <c r="J60" s="71"/>
      <c r="K60" s="71">
        <v>0</v>
      </c>
      <c r="L60" s="24">
        <f t="shared" si="0"/>
        <v>0</v>
      </c>
      <c r="M60" s="242"/>
      <c r="N60" s="251"/>
    </row>
    <row r="61" spans="1:14" ht="19.5" customHeight="1" hidden="1" thickBot="1">
      <c r="A61" s="63">
        <v>59</v>
      </c>
      <c r="B61" s="11">
        <f>starta_protokols!B62</f>
        <v>0</v>
      </c>
      <c r="C61" s="30">
        <f>starta_protokols!C62</f>
        <v>0</v>
      </c>
      <c r="D61" s="230"/>
      <c r="E61" s="2"/>
      <c r="F61" s="71">
        <v>0</v>
      </c>
      <c r="G61" s="71">
        <v>0</v>
      </c>
      <c r="H61" s="71">
        <v>0</v>
      </c>
      <c r="I61" s="71">
        <v>0</v>
      </c>
      <c r="J61" s="71"/>
      <c r="K61" s="71">
        <v>0</v>
      </c>
      <c r="L61" s="24">
        <f t="shared" si="0"/>
        <v>0</v>
      </c>
      <c r="M61" s="242"/>
      <c r="N61" s="251"/>
    </row>
    <row r="62" spans="1:14" ht="19.5" customHeight="1" hidden="1" thickBot="1">
      <c r="A62" s="10">
        <v>60</v>
      </c>
      <c r="B62" s="11">
        <f>starta_protokols!B63</f>
        <v>0</v>
      </c>
      <c r="C62" s="30">
        <f>starta_protokols!C63</f>
        <v>0</v>
      </c>
      <c r="D62" s="253"/>
      <c r="E62" s="15"/>
      <c r="F62" s="75">
        <v>0</v>
      </c>
      <c r="G62" s="75">
        <v>0</v>
      </c>
      <c r="H62" s="75">
        <v>0</v>
      </c>
      <c r="I62" s="75">
        <v>0</v>
      </c>
      <c r="J62" s="75"/>
      <c r="K62" s="75">
        <v>0</v>
      </c>
      <c r="L62" s="24">
        <f t="shared" si="0"/>
        <v>0</v>
      </c>
      <c r="M62" s="243"/>
      <c r="N62" s="251"/>
    </row>
    <row r="63" spans="1:14" ht="19.5" thickBot="1">
      <c r="A63" s="143">
        <v>49</v>
      </c>
      <c r="B63" s="11" t="str">
        <f>starta_protokols!B52</f>
        <v>Dainis</v>
      </c>
      <c r="C63" s="30" t="str">
        <f>starta_protokols!C52</f>
        <v>Balodis</v>
      </c>
      <c r="D63" s="229" t="str">
        <f>starta_protokols!D52</f>
        <v>NBS Instruktoru skola</v>
      </c>
      <c r="E63" s="144"/>
      <c r="F63" s="232">
        <v>7</v>
      </c>
      <c r="G63" s="232">
        <v>8</v>
      </c>
      <c r="H63" s="232">
        <v>3</v>
      </c>
      <c r="I63" s="232">
        <v>1</v>
      </c>
      <c r="J63" s="232">
        <v>0</v>
      </c>
      <c r="K63" s="232">
        <v>0</v>
      </c>
      <c r="L63" s="24">
        <f t="shared" si="0"/>
        <v>173</v>
      </c>
      <c r="M63" s="241">
        <f>SUM(L63:L66)</f>
        <v>173</v>
      </c>
      <c r="N63" s="250">
        <v>5</v>
      </c>
    </row>
    <row r="64" spans="1:14" ht="19.5" thickBot="1">
      <c r="A64" s="143">
        <v>50</v>
      </c>
      <c r="B64" s="11" t="str">
        <f>starta_protokols!B53</f>
        <v>Jānis </v>
      </c>
      <c r="C64" s="30" t="str">
        <f>starta_protokols!C53</f>
        <v>Timminieks</v>
      </c>
      <c r="D64" s="230"/>
      <c r="E64" s="58"/>
      <c r="F64" s="233"/>
      <c r="G64" s="233"/>
      <c r="H64" s="233"/>
      <c r="I64" s="233"/>
      <c r="J64" s="233"/>
      <c r="K64" s="233"/>
      <c r="L64" s="24">
        <f t="shared" si="0"/>
        <v>0</v>
      </c>
      <c r="M64" s="242"/>
      <c r="N64" s="251"/>
    </row>
    <row r="65" spans="1:14" ht="19.5" thickBot="1">
      <c r="A65" s="143">
        <v>51</v>
      </c>
      <c r="B65" s="11" t="str">
        <f>starta_protokols!B54</f>
        <v>Jānis </v>
      </c>
      <c r="C65" s="30" t="str">
        <f>starta_protokols!C54</f>
        <v>Dimants</v>
      </c>
      <c r="D65" s="230"/>
      <c r="E65" s="58"/>
      <c r="F65" s="233"/>
      <c r="G65" s="233"/>
      <c r="H65" s="233"/>
      <c r="I65" s="233"/>
      <c r="J65" s="233"/>
      <c r="K65" s="233"/>
      <c r="L65" s="24">
        <f t="shared" si="0"/>
        <v>0</v>
      </c>
      <c r="M65" s="242"/>
      <c r="N65" s="251"/>
    </row>
    <row r="66" spans="1:14" ht="19.5" thickBot="1">
      <c r="A66" s="143">
        <v>52</v>
      </c>
      <c r="B66" s="11" t="str">
        <f>starta_protokols!B55</f>
        <v>Gatis</v>
      </c>
      <c r="C66" s="30" t="str">
        <f>starta_protokols!C55</f>
        <v>Jurjāns</v>
      </c>
      <c r="D66" s="231"/>
      <c r="E66" s="145"/>
      <c r="F66" s="234"/>
      <c r="G66" s="234"/>
      <c r="H66" s="234"/>
      <c r="I66" s="234"/>
      <c r="J66" s="234"/>
      <c r="K66" s="234"/>
      <c r="L66" s="24">
        <f t="shared" si="0"/>
        <v>0</v>
      </c>
      <c r="M66" s="243"/>
      <c r="N66" s="252"/>
    </row>
  </sheetData>
  <sheetProtection/>
  <mergeCells count="138">
    <mergeCell ref="F63:F66"/>
    <mergeCell ref="G63:G66"/>
    <mergeCell ref="H63:H66"/>
    <mergeCell ref="I63:I66"/>
    <mergeCell ref="J63:J66"/>
    <mergeCell ref="K63:K66"/>
    <mergeCell ref="F47:F50"/>
    <mergeCell ref="G47:G50"/>
    <mergeCell ref="H47:H50"/>
    <mergeCell ref="I47:I50"/>
    <mergeCell ref="J47:J50"/>
    <mergeCell ref="K47:K50"/>
    <mergeCell ref="K39:K42"/>
    <mergeCell ref="F43:F46"/>
    <mergeCell ref="G43:G46"/>
    <mergeCell ref="H43:H46"/>
    <mergeCell ref="I43:I46"/>
    <mergeCell ref="J43:J46"/>
    <mergeCell ref="K43:K46"/>
    <mergeCell ref="G35:G38"/>
    <mergeCell ref="H35:H38"/>
    <mergeCell ref="I35:I38"/>
    <mergeCell ref="J35:J38"/>
    <mergeCell ref="K35:K38"/>
    <mergeCell ref="F39:F42"/>
    <mergeCell ref="G39:G42"/>
    <mergeCell ref="H39:H42"/>
    <mergeCell ref="I39:I42"/>
    <mergeCell ref="J39:J42"/>
    <mergeCell ref="J27:J30"/>
    <mergeCell ref="K27:K30"/>
    <mergeCell ref="F31:F34"/>
    <mergeCell ref="G31:G34"/>
    <mergeCell ref="H31:H34"/>
    <mergeCell ref="I31:I34"/>
    <mergeCell ref="J31:J34"/>
    <mergeCell ref="K31:K34"/>
    <mergeCell ref="F23:F26"/>
    <mergeCell ref="G23:G26"/>
    <mergeCell ref="H23:H26"/>
    <mergeCell ref="I23:I26"/>
    <mergeCell ref="J23:J26"/>
    <mergeCell ref="K23:K26"/>
    <mergeCell ref="F19:F22"/>
    <mergeCell ref="G19:G22"/>
    <mergeCell ref="H19:H22"/>
    <mergeCell ref="I19:I22"/>
    <mergeCell ref="J19:J22"/>
    <mergeCell ref="K19:K22"/>
    <mergeCell ref="F15:F18"/>
    <mergeCell ref="G15:G18"/>
    <mergeCell ref="H15:H18"/>
    <mergeCell ref="I15:I18"/>
    <mergeCell ref="J15:J18"/>
    <mergeCell ref="K15:K18"/>
    <mergeCell ref="H7:H10"/>
    <mergeCell ref="I7:I10"/>
    <mergeCell ref="J7:J10"/>
    <mergeCell ref="K7:K10"/>
    <mergeCell ref="F11:F14"/>
    <mergeCell ref="G11:G14"/>
    <mergeCell ref="H11:H14"/>
    <mergeCell ref="I11:I14"/>
    <mergeCell ref="J11:J14"/>
    <mergeCell ref="K11:K14"/>
    <mergeCell ref="D63:D66"/>
    <mergeCell ref="M63:M66"/>
    <mergeCell ref="N63:N66"/>
    <mergeCell ref="F3:F6"/>
    <mergeCell ref="G3:G6"/>
    <mergeCell ref="H3:H6"/>
    <mergeCell ref="I3:I6"/>
    <mergeCell ref="J3:J6"/>
    <mergeCell ref="K3:K6"/>
    <mergeCell ref="F7:F10"/>
    <mergeCell ref="D55:D58"/>
    <mergeCell ref="M55:M58"/>
    <mergeCell ref="N55:N58"/>
    <mergeCell ref="D59:D62"/>
    <mergeCell ref="M59:M62"/>
    <mergeCell ref="N59:N62"/>
    <mergeCell ref="N35:N38"/>
    <mergeCell ref="D47:D50"/>
    <mergeCell ref="M47:M50"/>
    <mergeCell ref="N47:N50"/>
    <mergeCell ref="D51:D54"/>
    <mergeCell ref="M51:M54"/>
    <mergeCell ref="N51:N54"/>
    <mergeCell ref="N39:N42"/>
    <mergeCell ref="E43:E46"/>
    <mergeCell ref="F35:F38"/>
    <mergeCell ref="M19:M22"/>
    <mergeCell ref="M23:M26"/>
    <mergeCell ref="M27:M30"/>
    <mergeCell ref="N43:N46"/>
    <mergeCell ref="N19:N22"/>
    <mergeCell ref="N23:N26"/>
    <mergeCell ref="N27:N30"/>
    <mergeCell ref="N31:N34"/>
    <mergeCell ref="M39:M42"/>
    <mergeCell ref="M43:M46"/>
    <mergeCell ref="N3:N6"/>
    <mergeCell ref="N7:N10"/>
    <mergeCell ref="N11:N14"/>
    <mergeCell ref="N15:N18"/>
    <mergeCell ref="M3:M6"/>
    <mergeCell ref="E23:E26"/>
    <mergeCell ref="M7:M10"/>
    <mergeCell ref="M11:M14"/>
    <mergeCell ref="M15:M18"/>
    <mergeCell ref="E19:E22"/>
    <mergeCell ref="M31:M34"/>
    <mergeCell ref="M35:M38"/>
    <mergeCell ref="E27:E30"/>
    <mergeCell ref="E31:E34"/>
    <mergeCell ref="E35:E38"/>
    <mergeCell ref="E39:E42"/>
    <mergeCell ref="F27:F30"/>
    <mergeCell ref="G27:G30"/>
    <mergeCell ref="H27:H30"/>
    <mergeCell ref="I27:I30"/>
    <mergeCell ref="D19:D22"/>
    <mergeCell ref="D43:D46"/>
    <mergeCell ref="D39:D42"/>
    <mergeCell ref="D35:D38"/>
    <mergeCell ref="D31:D34"/>
    <mergeCell ref="D27:D30"/>
    <mergeCell ref="D23:D26"/>
    <mergeCell ref="A1:K1"/>
    <mergeCell ref="E3:E6"/>
    <mergeCell ref="D3:D6"/>
    <mergeCell ref="D7:D10"/>
    <mergeCell ref="E7:E10"/>
    <mergeCell ref="E15:E18"/>
    <mergeCell ref="E11:E14"/>
    <mergeCell ref="D11:D14"/>
    <mergeCell ref="D15:D18"/>
    <mergeCell ref="G7:G10"/>
  </mergeCells>
  <printOptions/>
  <pageMargins left="0.2755905511811024" right="0.2755905511811024" top="0.5" bottom="0.46" header="0.5118110236220472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D1">
      <selection activeCell="S70" sqref="S70"/>
    </sheetView>
  </sheetViews>
  <sheetFormatPr defaultColWidth="9.140625" defaultRowHeight="12.75"/>
  <cols>
    <col min="1" max="1" width="4.57421875" style="0" hidden="1" customWidth="1"/>
    <col min="2" max="2" width="14.7109375" style="0" hidden="1" customWidth="1"/>
    <col min="3" max="3" width="14.421875" style="0" hidden="1" customWidth="1"/>
    <col min="4" max="5" width="10.8515625" style="0" customWidth="1"/>
    <col min="6" max="6" width="13.140625" style="0" customWidth="1"/>
    <col min="7" max="12" width="4.28125" style="0" customWidth="1"/>
    <col min="13" max="13" width="6.00390625" style="0" hidden="1" customWidth="1"/>
    <col min="14" max="14" width="7.57421875" style="0" customWidth="1"/>
    <col min="15" max="15" width="9.28125" style="0" hidden="1" customWidth="1"/>
    <col min="16" max="16" width="13.57421875" style="0" customWidth="1"/>
    <col min="17" max="17" width="8.8515625" style="51" customWidth="1"/>
  </cols>
  <sheetData>
    <row r="1" spans="1:11" ht="59.25" customHeight="1" thickBot="1">
      <c r="A1" s="266" t="s">
        <v>40</v>
      </c>
      <c r="B1" s="266"/>
      <c r="C1" s="266"/>
      <c r="D1" s="266"/>
      <c r="E1" s="266"/>
      <c r="F1" s="266"/>
      <c r="G1" s="192"/>
      <c r="H1" s="192"/>
      <c r="I1" s="192"/>
      <c r="J1" s="192"/>
      <c r="K1" s="192"/>
    </row>
    <row r="2" spans="1:13" ht="19.5" thickBot="1">
      <c r="A2" s="52"/>
      <c r="B2" s="52"/>
      <c r="C2" s="52"/>
      <c r="D2" s="65"/>
      <c r="E2" s="66"/>
      <c r="F2" s="77"/>
      <c r="G2" s="267" t="s">
        <v>42</v>
      </c>
      <c r="H2" s="268"/>
      <c r="I2" s="268"/>
      <c r="J2" s="268"/>
      <c r="K2" s="268"/>
      <c r="L2" s="269"/>
      <c r="M2" s="36"/>
    </row>
    <row r="3" spans="1:17" s="1" customFormat="1" ht="18.75" thickBot="1">
      <c r="A3" s="16" t="s">
        <v>0</v>
      </c>
      <c r="B3" s="17" t="s">
        <v>1</v>
      </c>
      <c r="C3" s="19" t="s">
        <v>2</v>
      </c>
      <c r="D3" s="16" t="s">
        <v>3</v>
      </c>
      <c r="E3" s="68" t="s">
        <v>57</v>
      </c>
      <c r="F3" s="18" t="s">
        <v>58</v>
      </c>
      <c r="G3" s="16">
        <v>10</v>
      </c>
      <c r="H3" s="17">
        <v>9</v>
      </c>
      <c r="I3" s="17">
        <v>8</v>
      </c>
      <c r="J3" s="17">
        <v>7</v>
      </c>
      <c r="K3" s="17">
        <v>6</v>
      </c>
      <c r="L3" s="17">
        <v>5</v>
      </c>
      <c r="M3" s="53"/>
      <c r="N3" s="23" t="s">
        <v>33</v>
      </c>
      <c r="O3" s="17" t="s">
        <v>32</v>
      </c>
      <c r="P3" s="78" t="s">
        <v>77</v>
      </c>
      <c r="Q3" s="96" t="s">
        <v>32</v>
      </c>
    </row>
    <row r="4" spans="1:17" ht="19.5" customHeight="1" thickBot="1">
      <c r="A4" s="4">
        <f>starta_protokols!A4</f>
        <v>1</v>
      </c>
      <c r="B4" s="5" t="str">
        <f>starta_protokols!B4</f>
        <v>Ants</v>
      </c>
      <c r="C4" s="28" t="str">
        <f>starta_protokols!C4</f>
        <v>Kronberg</v>
      </c>
      <c r="D4" s="229" t="str">
        <f>starta_protokols!D4</f>
        <v>Kaitseliit Valgamaa malev</v>
      </c>
      <c r="E4" s="64" t="str">
        <f>starta_protokols!B4</f>
        <v>Ants</v>
      </c>
      <c r="F4" s="86" t="str">
        <f>starta_protokols!C4</f>
        <v>Kronberg</v>
      </c>
      <c r="G4" s="84">
        <v>0</v>
      </c>
      <c r="H4" s="69">
        <v>7</v>
      </c>
      <c r="I4" s="69">
        <v>1</v>
      </c>
      <c r="J4" s="69">
        <v>3</v>
      </c>
      <c r="K4" s="69">
        <v>2</v>
      </c>
      <c r="L4" s="70">
        <v>0</v>
      </c>
      <c r="M4" s="54"/>
      <c r="N4" s="47">
        <f>SUM((G4*10)+(H4*9)+(I4*8)+(J4*7)+(K4*6)+(L4*5))</f>
        <v>104</v>
      </c>
      <c r="O4" s="49">
        <v>1</v>
      </c>
      <c r="P4" s="260">
        <f>SUM(N4+N5+N6+N7)</f>
        <v>426</v>
      </c>
      <c r="Q4" s="257">
        <v>9</v>
      </c>
    </row>
    <row r="5" spans="1:17" ht="19.5" customHeight="1" thickBot="1">
      <c r="A5" s="6">
        <f>starta_protokols!A5</f>
        <v>2</v>
      </c>
      <c r="B5" s="7" t="str">
        <f>starta_protokols!B5</f>
        <v>Rain</v>
      </c>
      <c r="C5" s="29" t="str">
        <f>starta_protokols!C5</f>
        <v>Kuus</v>
      </c>
      <c r="D5" s="230"/>
      <c r="E5" s="80" t="str">
        <f>starta_protokols!B5</f>
        <v>Rain</v>
      </c>
      <c r="F5" s="87" t="str">
        <f>starta_protokols!C5</f>
        <v>Kuus</v>
      </c>
      <c r="G5" s="81">
        <v>6</v>
      </c>
      <c r="H5" s="71">
        <v>7</v>
      </c>
      <c r="I5" s="71">
        <v>1</v>
      </c>
      <c r="J5" s="71">
        <v>1</v>
      </c>
      <c r="K5" s="71">
        <v>0</v>
      </c>
      <c r="L5" s="72">
        <v>0</v>
      </c>
      <c r="M5" s="55"/>
      <c r="N5" s="47">
        <f aca="true" t="shared" si="0" ref="N5:N63">SUM((G5*10)+(H5*9)+(I5*8)+(J5*7)+(K5*6)+(L5*5))</f>
        <v>138</v>
      </c>
      <c r="O5" s="49">
        <v>2</v>
      </c>
      <c r="P5" s="261"/>
      <c r="Q5" s="258"/>
    </row>
    <row r="6" spans="1:17" ht="19.5" customHeight="1" thickBot="1">
      <c r="A6" s="6">
        <f>starta_protokols!A6</f>
        <v>3</v>
      </c>
      <c r="B6" s="7" t="str">
        <f>starta_protokols!B6</f>
        <v>Jaan</v>
      </c>
      <c r="C6" s="29" t="str">
        <f>starta_protokols!C6</f>
        <v>Veskimets</v>
      </c>
      <c r="D6" s="230"/>
      <c r="E6" s="80" t="str">
        <f>starta_protokols!B6</f>
        <v>Jaan</v>
      </c>
      <c r="F6" s="87" t="str">
        <f>starta_protokols!C6</f>
        <v>Veskimets</v>
      </c>
      <c r="G6" s="81">
        <v>0</v>
      </c>
      <c r="H6" s="71">
        <v>1</v>
      </c>
      <c r="I6" s="71">
        <v>1</v>
      </c>
      <c r="J6" s="71">
        <v>3</v>
      </c>
      <c r="K6" s="71">
        <v>3</v>
      </c>
      <c r="L6" s="72">
        <v>0</v>
      </c>
      <c r="M6" s="55"/>
      <c r="N6" s="47">
        <f t="shared" si="0"/>
        <v>56</v>
      </c>
      <c r="O6" s="49">
        <v>3</v>
      </c>
      <c r="P6" s="261"/>
      <c r="Q6" s="258"/>
    </row>
    <row r="7" spans="1:17" ht="19.5" customHeight="1" thickBot="1">
      <c r="A7" s="10">
        <f>starta_protokols!A7</f>
        <v>4</v>
      </c>
      <c r="B7" s="11" t="str">
        <f>starta_protokols!B7</f>
        <v>Aleksandr</v>
      </c>
      <c r="C7" s="30" t="str">
        <f>starta_protokols!C7</f>
        <v>Voronin</v>
      </c>
      <c r="D7" s="231"/>
      <c r="E7" s="83" t="str">
        <f>starta_protokols!B7</f>
        <v>Aleksandr</v>
      </c>
      <c r="F7" s="88" t="str">
        <f>starta_protokols!C7</f>
        <v>Voronin</v>
      </c>
      <c r="G7" s="85">
        <v>2</v>
      </c>
      <c r="H7" s="73">
        <v>5</v>
      </c>
      <c r="I7" s="73">
        <v>7</v>
      </c>
      <c r="J7" s="73">
        <v>1</v>
      </c>
      <c r="K7" s="73">
        <v>0</v>
      </c>
      <c r="L7" s="74">
        <v>0</v>
      </c>
      <c r="M7" s="56"/>
      <c r="N7" s="48">
        <f t="shared" si="0"/>
        <v>128</v>
      </c>
      <c r="O7" s="50">
        <v>4</v>
      </c>
      <c r="P7" s="262"/>
      <c r="Q7" s="259"/>
    </row>
    <row r="8" spans="1:17" ht="19.5" customHeight="1" thickBot="1">
      <c r="A8" s="4">
        <f>starta_protokols!A8</f>
        <v>5</v>
      </c>
      <c r="B8" s="5" t="str">
        <f>starta_protokols!B8</f>
        <v>Ģirts </v>
      </c>
      <c r="C8" s="28" t="str">
        <f>starta_protokols!C8</f>
        <v>Logins</v>
      </c>
      <c r="D8" s="229" t="str">
        <f>starta_protokols!D8</f>
        <v>VUGD VRB Limbažu daļa</v>
      </c>
      <c r="E8" s="64" t="str">
        <f>starta_protokols!B8</f>
        <v>Ģirts </v>
      </c>
      <c r="F8" s="86" t="str">
        <f>starta_protokols!C8</f>
        <v>Logins</v>
      </c>
      <c r="G8" s="84">
        <v>2</v>
      </c>
      <c r="H8" s="69">
        <v>7</v>
      </c>
      <c r="I8" s="69">
        <v>4</v>
      </c>
      <c r="J8" s="69">
        <v>2</v>
      </c>
      <c r="K8" s="69">
        <v>1</v>
      </c>
      <c r="L8" s="70">
        <v>0</v>
      </c>
      <c r="M8" s="54"/>
      <c r="N8" s="47">
        <f t="shared" si="0"/>
        <v>135</v>
      </c>
      <c r="O8" s="47">
        <v>0</v>
      </c>
      <c r="P8" s="260">
        <f>SUM(N8+N9+N10+N11)</f>
        <v>243</v>
      </c>
      <c r="Q8" s="257">
        <v>13</v>
      </c>
    </row>
    <row r="9" spans="1:17" ht="19.5" customHeight="1" thickBot="1">
      <c r="A9" s="6">
        <f>starta_protokols!A9</f>
        <v>6</v>
      </c>
      <c r="B9" s="8" t="str">
        <f>starta_protokols!B9</f>
        <v>Aigars</v>
      </c>
      <c r="C9" s="31" t="str">
        <f>starta_protokols!C9</f>
        <v>Spandegs</v>
      </c>
      <c r="D9" s="230"/>
      <c r="E9" s="80" t="str">
        <f>starta_protokols!B9</f>
        <v>Aigars</v>
      </c>
      <c r="F9" s="87" t="str">
        <f>starta_protokols!C9</f>
        <v>Spandegs</v>
      </c>
      <c r="G9" s="81">
        <v>1</v>
      </c>
      <c r="H9" s="71">
        <v>0</v>
      </c>
      <c r="I9" s="71">
        <v>0</v>
      </c>
      <c r="J9" s="71">
        <v>4</v>
      </c>
      <c r="K9" s="71">
        <v>0</v>
      </c>
      <c r="L9" s="72">
        <v>0</v>
      </c>
      <c r="M9" s="55"/>
      <c r="N9" s="47">
        <f t="shared" si="0"/>
        <v>38</v>
      </c>
      <c r="O9" s="47">
        <v>0</v>
      </c>
      <c r="P9" s="261"/>
      <c r="Q9" s="258"/>
    </row>
    <row r="10" spans="1:17" ht="19.5" customHeight="1" thickBot="1">
      <c r="A10" s="6">
        <f>starta_protokols!A10</f>
        <v>7</v>
      </c>
      <c r="B10" s="8" t="str">
        <f>starta_protokols!B10</f>
        <v>Ingars</v>
      </c>
      <c r="C10" s="31" t="str">
        <f>starta_protokols!C10</f>
        <v>Dalka</v>
      </c>
      <c r="D10" s="230"/>
      <c r="E10" s="80" t="str">
        <f>starta_protokols!B10</f>
        <v>Ingars</v>
      </c>
      <c r="F10" s="87" t="str">
        <f>starta_protokols!C10</f>
        <v>Dalka</v>
      </c>
      <c r="G10" s="81">
        <v>0</v>
      </c>
      <c r="H10" s="71">
        <v>0</v>
      </c>
      <c r="I10" s="71">
        <v>0</v>
      </c>
      <c r="J10" s="71">
        <v>1</v>
      </c>
      <c r="K10" s="71">
        <v>1</v>
      </c>
      <c r="L10" s="72">
        <v>0</v>
      </c>
      <c r="M10" s="55"/>
      <c r="N10" s="47">
        <f t="shared" si="0"/>
        <v>13</v>
      </c>
      <c r="O10" s="47">
        <v>0</v>
      </c>
      <c r="P10" s="261"/>
      <c r="Q10" s="258"/>
    </row>
    <row r="11" spans="1:17" ht="19.5" customHeight="1" thickBot="1">
      <c r="A11" s="10">
        <f>starta_protokols!A11</f>
        <v>8</v>
      </c>
      <c r="B11" s="21" t="str">
        <f>starta_protokols!B11</f>
        <v>Vilnis</v>
      </c>
      <c r="C11" s="32" t="str">
        <f>starta_protokols!C11</f>
        <v>Šulcs</v>
      </c>
      <c r="D11" s="231"/>
      <c r="E11" s="83" t="str">
        <f>starta_protokols!B11</f>
        <v>Vilnis</v>
      </c>
      <c r="F11" s="88" t="str">
        <f>starta_protokols!C11</f>
        <v>Šulcs</v>
      </c>
      <c r="G11" s="85">
        <v>1</v>
      </c>
      <c r="H11" s="73">
        <v>0</v>
      </c>
      <c r="I11" s="73">
        <v>2</v>
      </c>
      <c r="J11" s="73">
        <v>2</v>
      </c>
      <c r="K11" s="73">
        <v>2</v>
      </c>
      <c r="L11" s="74">
        <v>1</v>
      </c>
      <c r="M11" s="56"/>
      <c r="N11" s="48">
        <f t="shared" si="0"/>
        <v>57</v>
      </c>
      <c r="O11" s="48">
        <v>0</v>
      </c>
      <c r="P11" s="262"/>
      <c r="Q11" s="259"/>
    </row>
    <row r="12" spans="1:17" ht="19.5" customHeight="1" thickBot="1">
      <c r="A12" s="4">
        <f>starta_protokols!A12</f>
        <v>9</v>
      </c>
      <c r="B12" s="5" t="str">
        <f>starta_protokols!B12</f>
        <v>Agris</v>
      </c>
      <c r="C12" s="28" t="str">
        <f>starta_protokols!C12</f>
        <v>Spandegs</v>
      </c>
      <c r="D12" s="229" t="str">
        <f>starta_protokols!D12</f>
        <v>VP VRP Limbažu iec.</v>
      </c>
      <c r="E12" s="64" t="str">
        <f>starta_protokols!B12</f>
        <v>Agris</v>
      </c>
      <c r="F12" s="86" t="str">
        <f>starta_protokols!C12</f>
        <v>Spandegs</v>
      </c>
      <c r="G12" s="84">
        <v>4</v>
      </c>
      <c r="H12" s="69">
        <v>5</v>
      </c>
      <c r="I12" s="69">
        <v>2</v>
      </c>
      <c r="J12" s="69">
        <v>2</v>
      </c>
      <c r="K12" s="69">
        <v>2</v>
      </c>
      <c r="L12" s="70">
        <v>0</v>
      </c>
      <c r="M12" s="54"/>
      <c r="N12" s="47">
        <f t="shared" si="0"/>
        <v>127</v>
      </c>
      <c r="O12" s="49">
        <v>4</v>
      </c>
      <c r="P12" s="260">
        <f>SUM(N12+N13+N14+N15)</f>
        <v>348</v>
      </c>
      <c r="Q12" s="257">
        <v>11</v>
      </c>
    </row>
    <row r="13" spans="1:17" ht="19.5" customHeight="1" thickBot="1">
      <c r="A13" s="6">
        <f>starta_protokols!A13</f>
        <v>10</v>
      </c>
      <c r="B13" s="7" t="str">
        <f>starta_protokols!B13</f>
        <v>Guntis</v>
      </c>
      <c r="C13" s="29" t="str">
        <f>starta_protokols!C13</f>
        <v>Apse</v>
      </c>
      <c r="D13" s="230"/>
      <c r="E13" s="80" t="str">
        <f>starta_protokols!B13</f>
        <v>Guntis</v>
      </c>
      <c r="F13" s="87" t="str">
        <f>starta_protokols!C13</f>
        <v>Apse</v>
      </c>
      <c r="G13" s="81">
        <v>0</v>
      </c>
      <c r="H13" s="71">
        <v>1</v>
      </c>
      <c r="I13" s="71">
        <v>2</v>
      </c>
      <c r="J13" s="71">
        <v>3</v>
      </c>
      <c r="K13" s="71">
        <v>3</v>
      </c>
      <c r="L13" s="72">
        <v>1</v>
      </c>
      <c r="M13" s="55"/>
      <c r="N13" s="47">
        <f t="shared" si="0"/>
        <v>69</v>
      </c>
      <c r="O13" s="49">
        <v>1</v>
      </c>
      <c r="P13" s="261"/>
      <c r="Q13" s="258"/>
    </row>
    <row r="14" spans="1:17" ht="19.5" customHeight="1" thickBot="1">
      <c r="A14" s="6">
        <f>starta_protokols!A14</f>
        <v>11</v>
      </c>
      <c r="B14" s="7" t="str">
        <f>starta_protokols!B14</f>
        <v>Aigars</v>
      </c>
      <c r="C14" s="29" t="str">
        <f>starta_protokols!C14</f>
        <v>Veldre</v>
      </c>
      <c r="D14" s="230"/>
      <c r="E14" s="80" t="str">
        <f>starta_protokols!B14</f>
        <v>Aigars</v>
      </c>
      <c r="F14" s="87" t="str">
        <f>starta_protokols!C14</f>
        <v>Veldre</v>
      </c>
      <c r="G14" s="82">
        <v>0</v>
      </c>
      <c r="H14" s="75">
        <v>3</v>
      </c>
      <c r="I14" s="75">
        <v>7</v>
      </c>
      <c r="J14" s="75">
        <v>2</v>
      </c>
      <c r="K14" s="75">
        <v>1</v>
      </c>
      <c r="L14" s="76">
        <v>0</v>
      </c>
      <c r="M14" s="55"/>
      <c r="N14" s="47">
        <f t="shared" si="0"/>
        <v>103</v>
      </c>
      <c r="O14" s="49">
        <v>2</v>
      </c>
      <c r="P14" s="261"/>
      <c r="Q14" s="258"/>
    </row>
    <row r="15" spans="1:17" ht="19.5" customHeight="1" thickBot="1">
      <c r="A15" s="10">
        <f>starta_protokols!A15</f>
        <v>12</v>
      </c>
      <c r="B15" s="11" t="str">
        <f>starta_protokols!B15</f>
        <v>Vilnis</v>
      </c>
      <c r="C15" s="30" t="str">
        <f>starta_protokols!C15</f>
        <v>Cinis</v>
      </c>
      <c r="D15" s="231"/>
      <c r="E15" s="83" t="str">
        <f>starta_protokols!B15</f>
        <v>Vilnis</v>
      </c>
      <c r="F15" s="88" t="str">
        <f>starta_protokols!C15</f>
        <v>Cinis</v>
      </c>
      <c r="G15" s="85">
        <v>0</v>
      </c>
      <c r="H15" s="73">
        <v>1</v>
      </c>
      <c r="I15" s="73">
        <v>1</v>
      </c>
      <c r="J15" s="73">
        <v>2</v>
      </c>
      <c r="K15" s="73">
        <v>3</v>
      </c>
      <c r="L15" s="74">
        <v>0</v>
      </c>
      <c r="M15" s="56"/>
      <c r="N15" s="48">
        <f t="shared" si="0"/>
        <v>49</v>
      </c>
      <c r="O15" s="50">
        <v>3</v>
      </c>
      <c r="P15" s="262"/>
      <c r="Q15" s="259"/>
    </row>
    <row r="16" spans="1:17" ht="19.5" customHeight="1" thickBot="1">
      <c r="A16" s="4">
        <f>starta_protokols!A16</f>
        <v>13</v>
      </c>
      <c r="B16" s="5" t="str">
        <f>starta_protokols!B16</f>
        <v>Lauris</v>
      </c>
      <c r="C16" s="28" t="str">
        <f>starta_protokols!C16</f>
        <v>Briedītis</v>
      </c>
      <c r="D16" s="229" t="str">
        <f>starta_protokols!D16</f>
        <v>ZS 22.KB</v>
      </c>
      <c r="E16" s="64" t="str">
        <f>starta_protokols!B16</f>
        <v>Lauris</v>
      </c>
      <c r="F16" s="86" t="str">
        <f>starta_protokols!C16</f>
        <v>Briedītis</v>
      </c>
      <c r="G16" s="84">
        <v>4</v>
      </c>
      <c r="H16" s="69">
        <v>6</v>
      </c>
      <c r="I16" s="69">
        <v>3</v>
      </c>
      <c r="J16" s="69">
        <v>2</v>
      </c>
      <c r="K16" s="69">
        <v>0</v>
      </c>
      <c r="L16" s="70">
        <v>0</v>
      </c>
      <c r="M16" s="54"/>
      <c r="N16" s="47">
        <f t="shared" si="0"/>
        <v>132</v>
      </c>
      <c r="O16" s="47">
        <v>0</v>
      </c>
      <c r="P16" s="260">
        <f>SUM(N16+N17+N18+N19)</f>
        <v>521</v>
      </c>
      <c r="Q16" s="257">
        <v>1</v>
      </c>
    </row>
    <row r="17" spans="1:17" ht="19.5" customHeight="1" thickBot="1">
      <c r="A17" s="6">
        <f>starta_protokols!A17</f>
        <v>14</v>
      </c>
      <c r="B17" s="7" t="str">
        <f>starta_protokols!B17</f>
        <v>Vilnis</v>
      </c>
      <c r="C17" s="29" t="str">
        <f>starta_protokols!C17</f>
        <v>Pavlovičs</v>
      </c>
      <c r="D17" s="230"/>
      <c r="E17" s="80" t="str">
        <f>starta_protokols!B17</f>
        <v>Vilnis</v>
      </c>
      <c r="F17" s="87" t="str">
        <f>starta_protokols!C17</f>
        <v>Pavlovičs</v>
      </c>
      <c r="G17" s="81">
        <v>6</v>
      </c>
      <c r="H17" s="71">
        <v>7</v>
      </c>
      <c r="I17" s="71">
        <v>1</v>
      </c>
      <c r="J17" s="71">
        <v>1</v>
      </c>
      <c r="K17" s="71">
        <v>0</v>
      </c>
      <c r="L17" s="72">
        <v>0</v>
      </c>
      <c r="M17" s="55"/>
      <c r="N17" s="47">
        <f t="shared" si="0"/>
        <v>138</v>
      </c>
      <c r="O17" s="47">
        <v>0</v>
      </c>
      <c r="P17" s="261"/>
      <c r="Q17" s="258"/>
    </row>
    <row r="18" spans="1:17" ht="19.5" customHeight="1" thickBot="1">
      <c r="A18" s="6">
        <f>starta_protokols!A18</f>
        <v>15</v>
      </c>
      <c r="B18" s="8" t="str">
        <f>starta_protokols!B18</f>
        <v>Māris</v>
      </c>
      <c r="C18" s="31" t="str">
        <f>starta_protokols!C18</f>
        <v>Prauliņš</v>
      </c>
      <c r="D18" s="230"/>
      <c r="E18" s="80" t="str">
        <f>starta_protokols!B18</f>
        <v>Māris</v>
      </c>
      <c r="F18" s="87" t="str">
        <f>starta_protokols!C18</f>
        <v>Prauliņš</v>
      </c>
      <c r="G18" s="81">
        <v>5</v>
      </c>
      <c r="H18" s="71">
        <v>7</v>
      </c>
      <c r="I18" s="71">
        <v>2</v>
      </c>
      <c r="J18" s="71">
        <v>1</v>
      </c>
      <c r="K18" s="71">
        <v>0</v>
      </c>
      <c r="L18" s="72">
        <v>0</v>
      </c>
      <c r="M18" s="55"/>
      <c r="N18" s="47">
        <f t="shared" si="0"/>
        <v>136</v>
      </c>
      <c r="O18" s="47">
        <v>0</v>
      </c>
      <c r="P18" s="261"/>
      <c r="Q18" s="258"/>
    </row>
    <row r="19" spans="1:17" ht="19.5" customHeight="1" thickBot="1">
      <c r="A19" s="10">
        <f>starta_protokols!A19</f>
        <v>16</v>
      </c>
      <c r="B19" s="11" t="str">
        <f>starta_protokols!B19</f>
        <v>Ģirts </v>
      </c>
      <c r="C19" s="30" t="str">
        <f>starta_protokols!C19</f>
        <v>Pakalns</v>
      </c>
      <c r="D19" s="231"/>
      <c r="E19" s="83" t="str">
        <f>starta_protokols!B19</f>
        <v>Ģirts </v>
      </c>
      <c r="F19" s="88" t="str">
        <f>starta_protokols!C19</f>
        <v>Pakalns</v>
      </c>
      <c r="G19" s="85">
        <v>3</v>
      </c>
      <c r="H19" s="73">
        <v>6</v>
      </c>
      <c r="I19" s="73">
        <v>3</v>
      </c>
      <c r="J19" s="73">
        <v>1</v>
      </c>
      <c r="K19" s="73">
        <v>0</v>
      </c>
      <c r="L19" s="74">
        <v>0</v>
      </c>
      <c r="M19" s="56"/>
      <c r="N19" s="48">
        <f t="shared" si="0"/>
        <v>115</v>
      </c>
      <c r="O19" s="48">
        <v>0</v>
      </c>
      <c r="P19" s="262"/>
      <c r="Q19" s="259"/>
    </row>
    <row r="20" spans="1:17" ht="19.5" customHeight="1" thickBot="1">
      <c r="A20" s="4">
        <f>starta_protokols!A24</f>
        <v>21</v>
      </c>
      <c r="B20" s="5" t="str">
        <f>starta_protokols!B20</f>
        <v>Sarmīte </v>
      </c>
      <c r="C20" s="28" t="str">
        <f>starta_protokols!C20</f>
        <v>Endzele</v>
      </c>
      <c r="D20" s="229" t="str">
        <f>starta_protokols!D20</f>
        <v>ZS 27.KB  ŠAR Izlūku vads</v>
      </c>
      <c r="E20" s="64" t="str">
        <f>starta_protokols!B20</f>
        <v>Sarmīte </v>
      </c>
      <c r="F20" s="86" t="str">
        <f>starta_protokols!C20</f>
        <v>Endzele</v>
      </c>
      <c r="G20" s="84">
        <v>2</v>
      </c>
      <c r="H20" s="69">
        <v>6</v>
      </c>
      <c r="I20" s="69">
        <v>4</v>
      </c>
      <c r="J20" s="69">
        <v>1</v>
      </c>
      <c r="K20" s="69">
        <v>1</v>
      </c>
      <c r="L20" s="70">
        <v>0</v>
      </c>
      <c r="M20" s="54"/>
      <c r="N20" s="47">
        <f t="shared" si="0"/>
        <v>119</v>
      </c>
      <c r="O20" s="49">
        <v>1</v>
      </c>
      <c r="P20" s="260">
        <f>SUM(N20+N21+N22+N23)</f>
        <v>495</v>
      </c>
      <c r="Q20" s="257">
        <v>2</v>
      </c>
    </row>
    <row r="21" spans="1:17" ht="19.5" customHeight="1" thickBot="1">
      <c r="A21" s="6">
        <f>starta_protokols!A25</f>
        <v>22</v>
      </c>
      <c r="B21" s="7" t="str">
        <f>starta_protokols!B21</f>
        <v>Valts</v>
      </c>
      <c r="C21" s="29" t="str">
        <f>starta_protokols!C21</f>
        <v>Baumanis</v>
      </c>
      <c r="D21" s="230"/>
      <c r="E21" s="80" t="str">
        <f>starta_protokols!B21</f>
        <v>Valts</v>
      </c>
      <c r="F21" s="87" t="str">
        <f>starta_protokols!C21</f>
        <v>Baumanis</v>
      </c>
      <c r="G21" s="81">
        <v>6</v>
      </c>
      <c r="H21" s="71">
        <v>6</v>
      </c>
      <c r="I21" s="71">
        <v>3</v>
      </c>
      <c r="J21" s="71">
        <v>0</v>
      </c>
      <c r="K21" s="71">
        <v>0</v>
      </c>
      <c r="L21" s="72">
        <v>0</v>
      </c>
      <c r="M21" s="55"/>
      <c r="N21" s="47">
        <f t="shared" si="0"/>
        <v>138</v>
      </c>
      <c r="O21" s="49">
        <v>2</v>
      </c>
      <c r="P21" s="261"/>
      <c r="Q21" s="258"/>
    </row>
    <row r="22" spans="1:17" ht="19.5" customHeight="1" thickBot="1">
      <c r="A22" s="6">
        <f>starta_protokols!A26</f>
        <v>23</v>
      </c>
      <c r="B22" s="7" t="str">
        <f>starta_protokols!B22</f>
        <v>Mārtiņš</v>
      </c>
      <c r="C22" s="29" t="str">
        <f>starta_protokols!C22</f>
        <v>Baumanis</v>
      </c>
      <c r="D22" s="230"/>
      <c r="E22" s="80" t="str">
        <f>starta_protokols!B22</f>
        <v>Mārtiņš</v>
      </c>
      <c r="F22" s="87" t="str">
        <f>starta_protokols!C22</f>
        <v>Baumanis</v>
      </c>
      <c r="G22" s="81">
        <v>4</v>
      </c>
      <c r="H22" s="71">
        <v>4</v>
      </c>
      <c r="I22" s="71">
        <v>4</v>
      </c>
      <c r="J22" s="71">
        <v>2</v>
      </c>
      <c r="K22" s="71">
        <v>0</v>
      </c>
      <c r="L22" s="72">
        <v>1</v>
      </c>
      <c r="M22" s="55"/>
      <c r="N22" s="47">
        <f t="shared" si="0"/>
        <v>127</v>
      </c>
      <c r="O22" s="49">
        <v>4</v>
      </c>
      <c r="P22" s="261"/>
      <c r="Q22" s="258"/>
    </row>
    <row r="23" spans="1:17" ht="19.5" customHeight="1" thickBot="1">
      <c r="A23" s="10">
        <f>starta_protokols!A27</f>
        <v>24</v>
      </c>
      <c r="B23" s="11" t="str">
        <f>starta_protokols!B23</f>
        <v>Edžus</v>
      </c>
      <c r="C23" s="30" t="str">
        <f>starta_protokols!C23</f>
        <v>Miķelsons</v>
      </c>
      <c r="D23" s="231"/>
      <c r="E23" s="83" t="str">
        <f>starta_protokols!B23</f>
        <v>Edžus</v>
      </c>
      <c r="F23" s="88" t="str">
        <f>starta_protokols!C23</f>
        <v>Miķelsons</v>
      </c>
      <c r="G23" s="85">
        <v>2</v>
      </c>
      <c r="H23" s="73">
        <v>6</v>
      </c>
      <c r="I23" s="73">
        <v>2</v>
      </c>
      <c r="J23" s="73">
        <v>3</v>
      </c>
      <c r="K23" s="73">
        <v>0</v>
      </c>
      <c r="L23" s="74">
        <v>0</v>
      </c>
      <c r="M23" s="56"/>
      <c r="N23" s="48">
        <f t="shared" si="0"/>
        <v>111</v>
      </c>
      <c r="O23" s="50">
        <v>3</v>
      </c>
      <c r="P23" s="262"/>
      <c r="Q23" s="259"/>
    </row>
    <row r="24" spans="1:17" ht="19.5" customHeight="1" thickBot="1">
      <c r="A24" s="4">
        <f>starta_protokols!A28</f>
        <v>25</v>
      </c>
      <c r="B24" s="5" t="str">
        <f>starta_protokols!B24</f>
        <v>Vilnis</v>
      </c>
      <c r="C24" s="28" t="str">
        <f>starta_protokols!C24</f>
        <v>Ozols</v>
      </c>
      <c r="D24" s="229" t="str">
        <f>starta_protokols!D24</f>
        <v>ZS 27.KB 2.KR</v>
      </c>
      <c r="E24" s="64" t="str">
        <f>starta_protokols!B24</f>
        <v>Vilnis</v>
      </c>
      <c r="F24" s="86" t="str">
        <f>starta_protokols!C24</f>
        <v>Ozols</v>
      </c>
      <c r="G24" s="84">
        <v>5</v>
      </c>
      <c r="H24" s="69">
        <v>4</v>
      </c>
      <c r="I24" s="69">
        <v>2</v>
      </c>
      <c r="J24" s="69">
        <v>1</v>
      </c>
      <c r="K24" s="69">
        <v>0</v>
      </c>
      <c r="L24" s="70">
        <v>1</v>
      </c>
      <c r="M24" s="54"/>
      <c r="N24" s="47">
        <f t="shared" si="0"/>
        <v>114</v>
      </c>
      <c r="O24" s="49">
        <v>4</v>
      </c>
      <c r="P24" s="260">
        <f>SUM(N24+N25+N26+N27)</f>
        <v>467</v>
      </c>
      <c r="Q24" s="257">
        <v>5</v>
      </c>
    </row>
    <row r="25" spans="1:17" ht="19.5" customHeight="1" thickBot="1">
      <c r="A25" s="6">
        <f>starta_protokols!A29</f>
        <v>26</v>
      </c>
      <c r="B25" s="7" t="str">
        <f>starta_protokols!B25</f>
        <v>Vladimirs</v>
      </c>
      <c r="C25" s="29" t="str">
        <f>starta_protokols!C25</f>
        <v>Ivanovs</v>
      </c>
      <c r="D25" s="230"/>
      <c r="E25" s="80" t="str">
        <f>starta_protokols!B25</f>
        <v>Vladimirs</v>
      </c>
      <c r="F25" s="87" t="str">
        <f>starta_protokols!C25</f>
        <v>Ivanovs</v>
      </c>
      <c r="G25" s="81">
        <v>4</v>
      </c>
      <c r="H25" s="71">
        <v>8</v>
      </c>
      <c r="I25" s="71">
        <v>2</v>
      </c>
      <c r="J25" s="71">
        <v>1</v>
      </c>
      <c r="K25" s="71">
        <v>0</v>
      </c>
      <c r="L25" s="72">
        <v>0</v>
      </c>
      <c r="M25" s="55"/>
      <c r="N25" s="47">
        <f t="shared" si="0"/>
        <v>135</v>
      </c>
      <c r="O25" s="49">
        <v>1</v>
      </c>
      <c r="P25" s="261"/>
      <c r="Q25" s="258"/>
    </row>
    <row r="26" spans="1:17" ht="19.5" customHeight="1" thickBot="1">
      <c r="A26" s="6">
        <f>starta_protokols!A30</f>
        <v>27</v>
      </c>
      <c r="B26" s="7" t="str">
        <f>starta_protokols!B26</f>
        <v>Valērija</v>
      </c>
      <c r="C26" s="29" t="str">
        <f>starta_protokols!C26</f>
        <v>Grigorjeva</v>
      </c>
      <c r="D26" s="230"/>
      <c r="E26" s="80" t="str">
        <f>starta_protokols!B26</f>
        <v>Valērija</v>
      </c>
      <c r="F26" s="87" t="str">
        <f>starta_protokols!C26</f>
        <v>Grigorjeva</v>
      </c>
      <c r="G26" s="81">
        <v>2</v>
      </c>
      <c r="H26" s="71">
        <v>7</v>
      </c>
      <c r="I26" s="71">
        <v>3</v>
      </c>
      <c r="J26" s="71">
        <v>0</v>
      </c>
      <c r="K26" s="71">
        <v>1</v>
      </c>
      <c r="L26" s="72">
        <v>0</v>
      </c>
      <c r="M26" s="55"/>
      <c r="N26" s="47">
        <f t="shared" si="0"/>
        <v>113</v>
      </c>
      <c r="O26" s="49">
        <v>2</v>
      </c>
      <c r="P26" s="261"/>
      <c r="Q26" s="258"/>
    </row>
    <row r="27" spans="1:17" ht="19.5" customHeight="1" thickBot="1">
      <c r="A27" s="10">
        <f>starta_protokols!A31</f>
        <v>28</v>
      </c>
      <c r="B27" s="11" t="str">
        <f>starta_protokols!B27</f>
        <v>Emīls</v>
      </c>
      <c r="C27" s="30" t="str">
        <f>starta_protokols!C27</f>
        <v>Ļebedevs</v>
      </c>
      <c r="D27" s="231"/>
      <c r="E27" s="83" t="str">
        <f>starta_protokols!B27</f>
        <v>Emīls</v>
      </c>
      <c r="F27" s="88" t="str">
        <f>starta_protokols!C27</f>
        <v>Ļebedevs</v>
      </c>
      <c r="G27" s="85">
        <v>0</v>
      </c>
      <c r="H27" s="73">
        <v>5</v>
      </c>
      <c r="I27" s="73">
        <v>4</v>
      </c>
      <c r="J27" s="73">
        <v>4</v>
      </c>
      <c r="K27" s="73">
        <v>0</v>
      </c>
      <c r="L27" s="74">
        <v>0</v>
      </c>
      <c r="M27" s="56"/>
      <c r="N27" s="48">
        <f t="shared" si="0"/>
        <v>105</v>
      </c>
      <c r="O27" s="50">
        <v>3</v>
      </c>
      <c r="P27" s="262"/>
      <c r="Q27" s="259"/>
    </row>
    <row r="28" spans="1:17" ht="19.5" customHeight="1" thickBot="1">
      <c r="A28" s="4">
        <f>starta_protokols!A32</f>
        <v>29</v>
      </c>
      <c r="B28" s="5" t="str">
        <f>starta_protokols!B28</f>
        <v>Andris</v>
      </c>
      <c r="C28" s="28" t="str">
        <f>starta_protokols!C28</f>
        <v>Kaulakans</v>
      </c>
      <c r="D28" s="238" t="str">
        <f>starta_protokols!D28</f>
        <v>ZS 27.KB 1.KR</v>
      </c>
      <c r="E28" s="64" t="str">
        <f>starta_protokols!B28</f>
        <v>Andris</v>
      </c>
      <c r="F28" s="86" t="str">
        <f>starta_protokols!C28</f>
        <v>Kaulakans</v>
      </c>
      <c r="G28" s="84">
        <v>4</v>
      </c>
      <c r="H28" s="69">
        <v>3</v>
      </c>
      <c r="I28" s="69">
        <v>5</v>
      </c>
      <c r="J28" s="69">
        <v>3</v>
      </c>
      <c r="K28" s="69">
        <v>0</v>
      </c>
      <c r="L28" s="69">
        <v>0</v>
      </c>
      <c r="M28" s="54"/>
      <c r="N28" s="47">
        <f t="shared" si="0"/>
        <v>128</v>
      </c>
      <c r="O28" s="49">
        <v>3</v>
      </c>
      <c r="P28" s="260">
        <f>SUM(N28+N29+N30+N31)</f>
        <v>435</v>
      </c>
      <c r="Q28" s="257">
        <v>8</v>
      </c>
    </row>
    <row r="29" spans="1:17" ht="19.5" customHeight="1" thickBot="1">
      <c r="A29" s="6">
        <f>starta_protokols!A33</f>
        <v>30</v>
      </c>
      <c r="B29" s="7" t="str">
        <f>starta_protokols!B29</f>
        <v>Māris </v>
      </c>
      <c r="C29" s="29" t="str">
        <f>starta_protokols!C29</f>
        <v>Bērziņš</v>
      </c>
      <c r="D29" s="239"/>
      <c r="E29" s="80" t="str">
        <f>starta_protokols!B29</f>
        <v>Māris </v>
      </c>
      <c r="F29" s="87" t="str">
        <f>starta_protokols!C29</f>
        <v>Bērziņš</v>
      </c>
      <c r="G29" s="81">
        <v>0</v>
      </c>
      <c r="H29" s="71">
        <v>3</v>
      </c>
      <c r="I29" s="71">
        <v>11</v>
      </c>
      <c r="J29" s="71">
        <v>0</v>
      </c>
      <c r="K29" s="71">
        <v>0</v>
      </c>
      <c r="L29" s="71">
        <v>0</v>
      </c>
      <c r="M29" s="55"/>
      <c r="N29" s="47">
        <f t="shared" si="0"/>
        <v>115</v>
      </c>
      <c r="O29" s="49">
        <v>1</v>
      </c>
      <c r="P29" s="261"/>
      <c r="Q29" s="258"/>
    </row>
    <row r="30" spans="1:17" ht="19.5" customHeight="1" thickBot="1">
      <c r="A30" s="6">
        <f>starta_protokols!A34</f>
        <v>31</v>
      </c>
      <c r="B30" s="7" t="str">
        <f>starta_protokols!B30</f>
        <v>Gustavs</v>
      </c>
      <c r="C30" s="29" t="str">
        <f>starta_protokols!C30</f>
        <v>Šmits</v>
      </c>
      <c r="D30" s="239"/>
      <c r="E30" s="80" t="str">
        <f>starta_protokols!B30</f>
        <v>Gustavs</v>
      </c>
      <c r="F30" s="87" t="str">
        <f>starta_protokols!C30</f>
        <v>Šmits</v>
      </c>
      <c r="G30" s="81">
        <v>2</v>
      </c>
      <c r="H30" s="71">
        <v>1</v>
      </c>
      <c r="I30" s="71">
        <v>4</v>
      </c>
      <c r="J30" s="71">
        <v>4</v>
      </c>
      <c r="K30" s="71">
        <v>2</v>
      </c>
      <c r="L30" s="71">
        <v>1</v>
      </c>
      <c r="M30" s="55"/>
      <c r="N30" s="47">
        <f t="shared" si="0"/>
        <v>106</v>
      </c>
      <c r="O30" s="49">
        <v>2</v>
      </c>
      <c r="P30" s="261"/>
      <c r="Q30" s="258"/>
    </row>
    <row r="31" spans="1:17" ht="19.5" customHeight="1" thickBot="1">
      <c r="A31" s="10">
        <f>starta_protokols!A35</f>
        <v>32</v>
      </c>
      <c r="B31" s="11" t="str">
        <f>starta_protokols!B31</f>
        <v>Toms</v>
      </c>
      <c r="C31" s="30" t="str">
        <f>starta_protokols!C31</f>
        <v>Kozlovskis</v>
      </c>
      <c r="D31" s="240"/>
      <c r="E31" s="83" t="str">
        <f>starta_protokols!B31</f>
        <v>Toms</v>
      </c>
      <c r="F31" s="88" t="str">
        <f>starta_protokols!C31</f>
        <v>Kozlovskis</v>
      </c>
      <c r="G31" s="85">
        <v>0</v>
      </c>
      <c r="H31" s="73">
        <v>5</v>
      </c>
      <c r="I31" s="73">
        <v>2</v>
      </c>
      <c r="J31" s="73">
        <v>1</v>
      </c>
      <c r="K31" s="73">
        <v>3</v>
      </c>
      <c r="L31" s="73">
        <v>0</v>
      </c>
      <c r="M31" s="56"/>
      <c r="N31" s="48">
        <f t="shared" si="0"/>
        <v>86</v>
      </c>
      <c r="O31" s="50">
        <v>4</v>
      </c>
      <c r="P31" s="262"/>
      <c r="Q31" s="259"/>
    </row>
    <row r="32" spans="1:17" ht="19.5" customHeight="1" thickBot="1">
      <c r="A32" s="4">
        <f>starta_protokols!A36</f>
        <v>33</v>
      </c>
      <c r="B32" s="22" t="str">
        <f>starta_protokols!B32</f>
        <v>Olev</v>
      </c>
      <c r="C32" s="33" t="str">
        <f>starta_protokols!C32</f>
        <v>Kookla</v>
      </c>
      <c r="D32" s="229" t="str">
        <f>starta_protokols!D32</f>
        <v>Kaitseliit Sakala Malev </v>
      </c>
      <c r="E32" s="64" t="str">
        <f>starta_protokols!B32</f>
        <v>Olev</v>
      </c>
      <c r="F32" s="86" t="str">
        <f>starta_protokols!C32</f>
        <v>Kookla</v>
      </c>
      <c r="G32" s="84">
        <v>3</v>
      </c>
      <c r="H32" s="69">
        <v>6</v>
      </c>
      <c r="I32" s="69">
        <v>2</v>
      </c>
      <c r="J32" s="69">
        <v>3</v>
      </c>
      <c r="K32" s="69">
        <v>1</v>
      </c>
      <c r="L32" s="70">
        <v>0</v>
      </c>
      <c r="M32" s="54"/>
      <c r="N32" s="47">
        <f t="shared" si="0"/>
        <v>127</v>
      </c>
      <c r="O32" s="57" t="s">
        <v>43</v>
      </c>
      <c r="P32" s="260">
        <f>SUM(N32+N33+N34+N35)</f>
        <v>463</v>
      </c>
      <c r="Q32" s="257">
        <v>6</v>
      </c>
    </row>
    <row r="33" spans="1:17" ht="19.5" customHeight="1" thickBot="1">
      <c r="A33" s="6">
        <f>starta_protokols!A37</f>
        <v>34</v>
      </c>
      <c r="B33" s="8" t="str">
        <f>starta_protokols!B33</f>
        <v>Urmas</v>
      </c>
      <c r="C33" s="31" t="str">
        <f>starta_protokols!C33</f>
        <v>Feldman</v>
      </c>
      <c r="D33" s="230"/>
      <c r="E33" s="80" t="str">
        <f>starta_protokols!B33</f>
        <v>Urmas</v>
      </c>
      <c r="F33" s="87" t="str">
        <f>starta_protokols!C33</f>
        <v>Feldman</v>
      </c>
      <c r="G33" s="81">
        <v>1</v>
      </c>
      <c r="H33" s="71">
        <v>4</v>
      </c>
      <c r="I33" s="71">
        <v>4</v>
      </c>
      <c r="J33" s="71">
        <v>1</v>
      </c>
      <c r="K33" s="71">
        <v>0</v>
      </c>
      <c r="L33" s="72">
        <v>0</v>
      </c>
      <c r="M33" s="55"/>
      <c r="N33" s="47">
        <f t="shared" si="0"/>
        <v>85</v>
      </c>
      <c r="O33" s="47">
        <v>0</v>
      </c>
      <c r="P33" s="261"/>
      <c r="Q33" s="258"/>
    </row>
    <row r="34" spans="1:17" ht="19.5" customHeight="1" thickBot="1">
      <c r="A34" s="6">
        <f>starta_protokols!A38</f>
        <v>35</v>
      </c>
      <c r="B34" s="7" t="str">
        <f>starta_protokols!B34</f>
        <v>Riho</v>
      </c>
      <c r="C34" s="29" t="str">
        <f>starta_protokols!C34</f>
        <v>Rei</v>
      </c>
      <c r="D34" s="230"/>
      <c r="E34" s="80" t="str">
        <f>starta_protokols!B34</f>
        <v>Riho</v>
      </c>
      <c r="F34" s="87" t="str">
        <f>starta_protokols!C34</f>
        <v>Rei</v>
      </c>
      <c r="G34" s="81">
        <v>1</v>
      </c>
      <c r="H34" s="71">
        <v>6</v>
      </c>
      <c r="I34" s="71">
        <v>7</v>
      </c>
      <c r="J34" s="71">
        <v>0</v>
      </c>
      <c r="K34" s="71">
        <v>0</v>
      </c>
      <c r="L34" s="72">
        <v>0</v>
      </c>
      <c r="M34" s="55"/>
      <c r="N34" s="47">
        <f t="shared" si="0"/>
        <v>120</v>
      </c>
      <c r="O34" s="47">
        <v>0</v>
      </c>
      <c r="P34" s="261"/>
      <c r="Q34" s="258"/>
    </row>
    <row r="35" spans="1:17" ht="19.5" customHeight="1" thickBot="1">
      <c r="A35" s="10">
        <f>starta_protokols!A39</f>
        <v>36</v>
      </c>
      <c r="B35" s="21" t="str">
        <f>starta_protokols!B35</f>
        <v>Toomas</v>
      </c>
      <c r="C35" s="32" t="str">
        <f>starta_protokols!C35</f>
        <v>Taimre</v>
      </c>
      <c r="D35" s="231"/>
      <c r="E35" s="83" t="str">
        <f>starta_protokols!B35</f>
        <v>Toomas</v>
      </c>
      <c r="F35" s="88" t="str">
        <f>starta_protokols!C35</f>
        <v>Taimre</v>
      </c>
      <c r="G35" s="85">
        <v>3</v>
      </c>
      <c r="H35" s="73">
        <v>7</v>
      </c>
      <c r="I35" s="73">
        <v>3</v>
      </c>
      <c r="J35" s="73">
        <v>2</v>
      </c>
      <c r="K35" s="73">
        <v>0</v>
      </c>
      <c r="L35" s="74">
        <v>0</v>
      </c>
      <c r="M35" s="56"/>
      <c r="N35" s="48">
        <f t="shared" si="0"/>
        <v>131</v>
      </c>
      <c r="O35" s="48">
        <v>0</v>
      </c>
      <c r="P35" s="262"/>
      <c r="Q35" s="259"/>
    </row>
    <row r="36" spans="1:17" ht="19.5" customHeight="1" thickBot="1">
      <c r="A36" s="4">
        <f>starta_protokols!A40</f>
        <v>37</v>
      </c>
      <c r="B36" s="22" t="str">
        <f>starta_protokols!B36</f>
        <v>Jānis</v>
      </c>
      <c r="C36" s="33" t="str">
        <f>starta_protokols!C36</f>
        <v>Bitenieks</v>
      </c>
      <c r="D36" s="229" t="str">
        <f>starta_protokols!D36</f>
        <v>ZS 27.KB KAR</v>
      </c>
      <c r="E36" s="64" t="str">
        <f>starta_protokols!B36</f>
        <v>Jānis</v>
      </c>
      <c r="F36" s="86" t="str">
        <f>starta_protokols!C36</f>
        <v>Bitenieks</v>
      </c>
      <c r="G36" s="84">
        <v>5</v>
      </c>
      <c r="H36" s="69">
        <v>4</v>
      </c>
      <c r="I36" s="69">
        <v>4</v>
      </c>
      <c r="J36" s="69">
        <v>1</v>
      </c>
      <c r="K36" s="69">
        <v>1</v>
      </c>
      <c r="L36" s="70">
        <v>0</v>
      </c>
      <c r="M36" s="54"/>
      <c r="N36" s="47">
        <f t="shared" si="0"/>
        <v>131</v>
      </c>
      <c r="O36" s="49">
        <v>1</v>
      </c>
      <c r="P36" s="260">
        <f>SUM(N36+N37+N38+N39)</f>
        <v>490</v>
      </c>
      <c r="Q36" s="257">
        <v>3</v>
      </c>
    </row>
    <row r="37" spans="1:17" ht="19.5" customHeight="1" thickBot="1">
      <c r="A37" s="6">
        <f>starta_protokols!A41</f>
        <v>38</v>
      </c>
      <c r="B37" s="9" t="str">
        <f>starta_protokols!B37</f>
        <v>Lauris </v>
      </c>
      <c r="C37" s="34" t="str">
        <f>starta_protokols!C37</f>
        <v>Ceblis</v>
      </c>
      <c r="D37" s="230"/>
      <c r="E37" s="80" t="str">
        <f>starta_protokols!B37</f>
        <v>Lauris </v>
      </c>
      <c r="F37" s="87" t="str">
        <f>starta_protokols!C37</f>
        <v>Ceblis</v>
      </c>
      <c r="G37" s="81">
        <v>1</v>
      </c>
      <c r="H37" s="71">
        <v>9</v>
      </c>
      <c r="I37" s="71">
        <v>3</v>
      </c>
      <c r="J37" s="71">
        <v>0</v>
      </c>
      <c r="K37" s="71">
        <v>0</v>
      </c>
      <c r="L37" s="72">
        <v>0</v>
      </c>
      <c r="M37" s="55"/>
      <c r="N37" s="47">
        <f t="shared" si="0"/>
        <v>115</v>
      </c>
      <c r="O37" s="49">
        <v>2</v>
      </c>
      <c r="P37" s="261"/>
      <c r="Q37" s="258"/>
    </row>
    <row r="38" spans="1:17" ht="19.5" customHeight="1" thickBot="1">
      <c r="A38" s="6">
        <f>starta_protokols!A42</f>
        <v>39</v>
      </c>
      <c r="B38" s="8" t="str">
        <f>starta_protokols!B38</f>
        <v>Valdemārs</v>
      </c>
      <c r="C38" s="31" t="str">
        <f>starta_protokols!C38</f>
        <v>Miķelsons</v>
      </c>
      <c r="D38" s="230"/>
      <c r="E38" s="80" t="str">
        <f>starta_protokols!B38</f>
        <v>Valdemārs</v>
      </c>
      <c r="F38" s="87" t="str">
        <f>starta_protokols!C38</f>
        <v>Miķelsons</v>
      </c>
      <c r="G38" s="81">
        <v>0</v>
      </c>
      <c r="H38" s="71">
        <v>9</v>
      </c>
      <c r="I38" s="71">
        <v>1</v>
      </c>
      <c r="J38" s="71">
        <v>3</v>
      </c>
      <c r="K38" s="71">
        <v>0</v>
      </c>
      <c r="L38" s="72">
        <v>0</v>
      </c>
      <c r="M38" s="55"/>
      <c r="N38" s="47">
        <f t="shared" si="0"/>
        <v>110</v>
      </c>
      <c r="O38" s="49">
        <v>4</v>
      </c>
      <c r="P38" s="261"/>
      <c r="Q38" s="258"/>
    </row>
    <row r="39" spans="1:17" ht="19.5" customHeight="1" thickBot="1">
      <c r="A39" s="10">
        <f>starta_protokols!A43</f>
        <v>40</v>
      </c>
      <c r="B39" s="11" t="str">
        <f>starta_protokols!B39</f>
        <v>Arnis</v>
      </c>
      <c r="C39" s="30" t="str">
        <f>starta_protokols!C39</f>
        <v>Vāravs</v>
      </c>
      <c r="D39" s="231"/>
      <c r="E39" s="83" t="str">
        <f>starta_protokols!B39</f>
        <v>Arnis</v>
      </c>
      <c r="F39" s="88" t="str">
        <f>starta_protokols!C39</f>
        <v>Vāravs</v>
      </c>
      <c r="G39" s="85">
        <v>6</v>
      </c>
      <c r="H39" s="73">
        <v>4</v>
      </c>
      <c r="I39" s="73">
        <v>3</v>
      </c>
      <c r="J39" s="73">
        <v>2</v>
      </c>
      <c r="K39" s="73">
        <v>0</v>
      </c>
      <c r="L39" s="74">
        <v>0</v>
      </c>
      <c r="M39" s="56"/>
      <c r="N39" s="48">
        <f t="shared" si="0"/>
        <v>134</v>
      </c>
      <c r="O39" s="50">
        <v>3</v>
      </c>
      <c r="P39" s="262"/>
      <c r="Q39" s="259"/>
    </row>
    <row r="40" spans="1:17" ht="19.5" customHeight="1" thickBot="1">
      <c r="A40" s="4">
        <f>starta_protokols!A44</f>
        <v>41</v>
      </c>
      <c r="B40" s="41" t="str">
        <f>starta_protokols!B40</f>
        <v>Marko</v>
      </c>
      <c r="C40" s="42" t="str">
        <f>starta_protokols!C40</f>
        <v>Keeman</v>
      </c>
      <c r="D40" s="270" t="str">
        <f>starta_protokols!D40</f>
        <v>Kaitseliidu Pärnumaa Malev </v>
      </c>
      <c r="E40" s="64" t="str">
        <f>starta_protokols!B40</f>
        <v>Marko</v>
      </c>
      <c r="F40" s="86" t="str">
        <f>starta_protokols!C40</f>
        <v>Keeman</v>
      </c>
      <c r="G40" s="84">
        <v>3</v>
      </c>
      <c r="H40" s="69">
        <v>6</v>
      </c>
      <c r="I40" s="69">
        <v>4</v>
      </c>
      <c r="J40" s="69">
        <v>1</v>
      </c>
      <c r="K40" s="69">
        <v>1</v>
      </c>
      <c r="L40" s="70">
        <v>0</v>
      </c>
      <c r="M40" s="54"/>
      <c r="N40" s="47">
        <f t="shared" si="0"/>
        <v>129</v>
      </c>
      <c r="O40" s="57" t="s">
        <v>61</v>
      </c>
      <c r="P40" s="260">
        <f>SUM(N40+N41+N42+N43)</f>
        <v>461</v>
      </c>
      <c r="Q40" s="257">
        <v>7</v>
      </c>
    </row>
    <row r="41" spans="1:17" ht="19.5" customHeight="1" thickBot="1">
      <c r="A41" s="6">
        <f>starta_protokols!A45</f>
        <v>42</v>
      </c>
      <c r="B41" s="43" t="str">
        <f>starta_protokols!B41</f>
        <v>Riivo</v>
      </c>
      <c r="C41" s="44" t="str">
        <f>starta_protokols!C41</f>
        <v>Liin</v>
      </c>
      <c r="D41" s="271"/>
      <c r="E41" s="80" t="str">
        <f>starta_protokols!B41</f>
        <v>Riivo</v>
      </c>
      <c r="F41" s="87" t="str">
        <f>starta_protokols!C41</f>
        <v>Liin</v>
      </c>
      <c r="G41" s="81">
        <v>3</v>
      </c>
      <c r="H41" s="71">
        <v>2</v>
      </c>
      <c r="I41" s="71">
        <v>6</v>
      </c>
      <c r="J41" s="71">
        <v>2</v>
      </c>
      <c r="K41" s="71">
        <v>1</v>
      </c>
      <c r="L41" s="72">
        <v>0</v>
      </c>
      <c r="M41" s="55"/>
      <c r="N41" s="47">
        <f t="shared" si="0"/>
        <v>116</v>
      </c>
      <c r="O41" s="47">
        <v>2</v>
      </c>
      <c r="P41" s="261"/>
      <c r="Q41" s="258"/>
    </row>
    <row r="42" spans="1:17" ht="19.5" customHeight="1" thickBot="1">
      <c r="A42" s="6">
        <f>starta_protokols!A46</f>
        <v>43</v>
      </c>
      <c r="B42" s="43" t="str">
        <f>starta_protokols!B42</f>
        <v>Valdu</v>
      </c>
      <c r="C42" s="44" t="str">
        <f>starta_protokols!C42</f>
        <v>Vahemets</v>
      </c>
      <c r="D42" s="271"/>
      <c r="E42" s="80" t="str">
        <f>starta_protokols!B42</f>
        <v>Valdu</v>
      </c>
      <c r="F42" s="87" t="str">
        <f>starta_protokols!C42</f>
        <v>Vahemets</v>
      </c>
      <c r="G42" s="81">
        <v>1</v>
      </c>
      <c r="H42" s="71">
        <v>1</v>
      </c>
      <c r="I42" s="71">
        <v>3</v>
      </c>
      <c r="J42" s="71">
        <v>6</v>
      </c>
      <c r="K42" s="71">
        <v>0</v>
      </c>
      <c r="L42" s="72">
        <v>0</v>
      </c>
      <c r="M42" s="55"/>
      <c r="N42" s="47">
        <f t="shared" si="0"/>
        <v>85</v>
      </c>
      <c r="O42" s="47">
        <v>3</v>
      </c>
      <c r="P42" s="261"/>
      <c r="Q42" s="258"/>
    </row>
    <row r="43" spans="1:17" ht="19.5" customHeight="1" thickBot="1">
      <c r="A43" s="10">
        <f>starta_protokols!A47</f>
        <v>44</v>
      </c>
      <c r="B43" s="45" t="str">
        <f>starta_protokols!B43</f>
        <v>Priit</v>
      </c>
      <c r="C43" s="46" t="str">
        <f>starta_protokols!C43</f>
        <v>Avarmaa</v>
      </c>
      <c r="D43" s="272"/>
      <c r="E43" s="83" t="str">
        <f>starta_protokols!B43</f>
        <v>Priit</v>
      </c>
      <c r="F43" s="88" t="str">
        <f>starta_protokols!C43</f>
        <v>Avarmaa</v>
      </c>
      <c r="G43" s="85">
        <v>6</v>
      </c>
      <c r="H43" s="73">
        <v>4</v>
      </c>
      <c r="I43" s="73">
        <v>2</v>
      </c>
      <c r="J43" s="73">
        <v>1</v>
      </c>
      <c r="K43" s="73">
        <v>2</v>
      </c>
      <c r="L43" s="74">
        <v>0</v>
      </c>
      <c r="M43" s="56"/>
      <c r="N43" s="48">
        <f t="shared" si="0"/>
        <v>131</v>
      </c>
      <c r="O43" s="48">
        <v>4</v>
      </c>
      <c r="P43" s="262"/>
      <c r="Q43" s="259"/>
    </row>
    <row r="44" spans="1:17" ht="19.5" customHeight="1" thickBot="1">
      <c r="A44" s="4">
        <f>starta_protokols!A48</f>
        <v>45</v>
      </c>
      <c r="B44" s="22" t="str">
        <f>starta_protokols!B44</f>
        <v>Rein</v>
      </c>
      <c r="C44" s="28" t="str">
        <f>starta_protokols!C44</f>
        <v>Künnap</v>
      </c>
      <c r="D44" s="229" t="str">
        <f>starta_protokols!D44</f>
        <v>PÄRNU Police station</v>
      </c>
      <c r="E44" s="64" t="str">
        <f>starta_protokols!B44</f>
        <v>Rein</v>
      </c>
      <c r="F44" s="86" t="str">
        <f>starta_protokols!C44</f>
        <v>Künnap</v>
      </c>
      <c r="G44" s="84">
        <v>0</v>
      </c>
      <c r="H44" s="69">
        <v>0</v>
      </c>
      <c r="I44" s="69">
        <v>2</v>
      </c>
      <c r="J44" s="69">
        <v>5</v>
      </c>
      <c r="K44" s="69">
        <v>5</v>
      </c>
      <c r="L44" s="70">
        <v>2</v>
      </c>
      <c r="M44" s="54"/>
      <c r="N44" s="47">
        <f t="shared" si="0"/>
        <v>91</v>
      </c>
      <c r="O44" s="49">
        <v>0</v>
      </c>
      <c r="P44" s="260">
        <f>SUM(N44+N45+N46+N47)</f>
        <v>400</v>
      </c>
      <c r="Q44" s="257">
        <v>10</v>
      </c>
    </row>
    <row r="45" spans="1:17" ht="19.5" customHeight="1" thickBot="1">
      <c r="A45" s="6">
        <f>starta_protokols!A49</f>
        <v>46</v>
      </c>
      <c r="B45" s="9" t="str">
        <f>starta_protokols!B45</f>
        <v>Janek</v>
      </c>
      <c r="C45" s="34" t="str">
        <f>starta_protokols!C45</f>
        <v>Pinta</v>
      </c>
      <c r="D45" s="230"/>
      <c r="E45" s="80" t="str">
        <f>starta_protokols!B45</f>
        <v>Janek</v>
      </c>
      <c r="F45" s="87" t="str">
        <f>starta_protokols!C45</f>
        <v>Pinta</v>
      </c>
      <c r="G45" s="81">
        <v>6</v>
      </c>
      <c r="H45" s="71">
        <v>4</v>
      </c>
      <c r="I45" s="71">
        <v>4</v>
      </c>
      <c r="J45" s="71">
        <v>1</v>
      </c>
      <c r="K45" s="71">
        <v>0</v>
      </c>
      <c r="L45" s="72">
        <v>0</v>
      </c>
      <c r="M45" s="55"/>
      <c r="N45" s="47">
        <f t="shared" si="0"/>
        <v>135</v>
      </c>
      <c r="O45" s="49">
        <v>0</v>
      </c>
      <c r="P45" s="261"/>
      <c r="Q45" s="258"/>
    </row>
    <row r="46" spans="1:17" ht="19.5" customHeight="1" thickBot="1">
      <c r="A46" s="6">
        <f>starta_protokols!A50</f>
        <v>47</v>
      </c>
      <c r="B46" s="8" t="str">
        <f>starta_protokols!B46</f>
        <v>Vaiko</v>
      </c>
      <c r="C46" s="31" t="str">
        <f>starta_protokols!C46</f>
        <v>Kivi</v>
      </c>
      <c r="D46" s="230"/>
      <c r="E46" s="80" t="str">
        <f>starta_protokols!B46</f>
        <v>Vaiko</v>
      </c>
      <c r="F46" s="87" t="str">
        <f>starta_protokols!C46</f>
        <v>Kivi</v>
      </c>
      <c r="G46" s="81">
        <v>0</v>
      </c>
      <c r="H46" s="71">
        <v>1</v>
      </c>
      <c r="I46" s="71">
        <v>4</v>
      </c>
      <c r="J46" s="71">
        <v>4</v>
      </c>
      <c r="K46" s="71">
        <v>0</v>
      </c>
      <c r="L46" s="72">
        <v>0</v>
      </c>
      <c r="M46" s="55"/>
      <c r="N46" s="47">
        <f t="shared" si="0"/>
        <v>69</v>
      </c>
      <c r="O46" s="49">
        <v>0</v>
      </c>
      <c r="P46" s="261"/>
      <c r="Q46" s="258"/>
    </row>
    <row r="47" spans="1:17" ht="19.5" customHeight="1" thickBot="1">
      <c r="A47" s="10">
        <f>starta_protokols!A51</f>
        <v>48</v>
      </c>
      <c r="B47" s="11" t="str">
        <f>starta_protokols!B47</f>
        <v>Rando</v>
      </c>
      <c r="C47" s="30" t="str">
        <f>starta_protokols!C47</f>
        <v>Alu</v>
      </c>
      <c r="D47" s="231"/>
      <c r="E47" s="83" t="str">
        <f>starta_protokols!B47</f>
        <v>Rando</v>
      </c>
      <c r="F47" s="88" t="str">
        <f>starta_protokols!C47</f>
        <v>Alu</v>
      </c>
      <c r="G47" s="85">
        <v>3</v>
      </c>
      <c r="H47" s="73">
        <v>0</v>
      </c>
      <c r="I47" s="73">
        <v>2</v>
      </c>
      <c r="J47" s="73">
        <v>5</v>
      </c>
      <c r="K47" s="73">
        <v>4</v>
      </c>
      <c r="L47" s="74">
        <v>0</v>
      </c>
      <c r="M47" s="56"/>
      <c r="N47" s="48">
        <f t="shared" si="0"/>
        <v>105</v>
      </c>
      <c r="O47" s="50">
        <v>0</v>
      </c>
      <c r="P47" s="262"/>
      <c r="Q47" s="259"/>
    </row>
    <row r="48" spans="4:17" ht="18.75" customHeight="1" thickBot="1">
      <c r="D48" s="229" t="str">
        <f>starta_protokols!D48</f>
        <v>VUGD VRB Cēsu daļa</v>
      </c>
      <c r="E48" s="64" t="str">
        <f>starta_protokols!B48</f>
        <v>Edgars</v>
      </c>
      <c r="F48" s="86" t="str">
        <f>starta_protokols!C48</f>
        <v>Židavs</v>
      </c>
      <c r="G48" s="84">
        <v>0</v>
      </c>
      <c r="H48" s="69">
        <v>1</v>
      </c>
      <c r="I48" s="69">
        <v>1</v>
      </c>
      <c r="J48" s="69">
        <v>0</v>
      </c>
      <c r="K48" s="69">
        <v>3</v>
      </c>
      <c r="L48" s="69">
        <v>3</v>
      </c>
      <c r="M48" s="20"/>
      <c r="N48" s="67">
        <f t="shared" si="0"/>
        <v>50</v>
      </c>
      <c r="O48" s="20"/>
      <c r="P48" s="260">
        <f>SUM(N48+N49+N50+N51)</f>
        <v>281</v>
      </c>
      <c r="Q48" s="263">
        <v>12</v>
      </c>
    </row>
    <row r="49" spans="4:17" ht="18.75" customHeight="1" thickBot="1">
      <c r="D49" s="230"/>
      <c r="E49" s="80" t="str">
        <f>starta_protokols!B49</f>
        <v>Ēriks</v>
      </c>
      <c r="F49" s="87" t="str">
        <f>starta_protokols!C49</f>
        <v>Bušs</v>
      </c>
      <c r="G49" s="81">
        <v>3</v>
      </c>
      <c r="H49" s="71">
        <v>3</v>
      </c>
      <c r="I49" s="71">
        <v>3</v>
      </c>
      <c r="J49" s="71">
        <v>3</v>
      </c>
      <c r="K49" s="71">
        <v>0</v>
      </c>
      <c r="L49" s="71">
        <v>0</v>
      </c>
      <c r="M49" s="2"/>
      <c r="N49" s="67">
        <f t="shared" si="0"/>
        <v>102</v>
      </c>
      <c r="O49" s="2"/>
      <c r="P49" s="261"/>
      <c r="Q49" s="264"/>
    </row>
    <row r="50" spans="4:17" ht="18.75" customHeight="1" thickBot="1">
      <c r="D50" s="230"/>
      <c r="E50" s="80" t="str">
        <f>starta_protokols!B50</f>
        <v>Aleksandrs</v>
      </c>
      <c r="F50" s="87" t="str">
        <f>starta_protokols!C50</f>
        <v>Podmošins</v>
      </c>
      <c r="G50" s="81">
        <v>0</v>
      </c>
      <c r="H50" s="71">
        <v>0</v>
      </c>
      <c r="I50" s="71">
        <v>1</v>
      </c>
      <c r="J50" s="71">
        <v>1</v>
      </c>
      <c r="K50" s="71">
        <v>3</v>
      </c>
      <c r="L50" s="71">
        <v>0</v>
      </c>
      <c r="M50" s="2"/>
      <c r="N50" s="67">
        <f t="shared" si="0"/>
        <v>33</v>
      </c>
      <c r="O50" s="2"/>
      <c r="P50" s="261"/>
      <c r="Q50" s="264"/>
    </row>
    <row r="51" spans="4:17" ht="18.75" customHeight="1" thickBot="1">
      <c r="D51" s="253"/>
      <c r="E51" s="146" t="str">
        <f>starta_protokols!B51</f>
        <v>Edgars</v>
      </c>
      <c r="F51" s="147" t="str">
        <f>starta_protokols!C51</f>
        <v>Ķelpiņš</v>
      </c>
      <c r="G51" s="85">
        <v>3</v>
      </c>
      <c r="H51" s="73">
        <v>1</v>
      </c>
      <c r="I51" s="73">
        <v>3</v>
      </c>
      <c r="J51" s="73">
        <v>3</v>
      </c>
      <c r="K51" s="73">
        <v>2</v>
      </c>
      <c r="L51" s="73">
        <v>0</v>
      </c>
      <c r="M51" s="3"/>
      <c r="N51" s="48">
        <f t="shared" si="0"/>
        <v>96</v>
      </c>
      <c r="O51" s="3"/>
      <c r="P51" s="262"/>
      <c r="Q51" s="265"/>
    </row>
    <row r="52" spans="4:17" ht="18.75" customHeight="1" thickBot="1">
      <c r="D52" s="229" t="str">
        <f>starta_protokols!D52</f>
        <v>NBS Instruktoru skola</v>
      </c>
      <c r="E52" s="148" t="str">
        <f>starta_protokols!B52</f>
        <v>Dainis</v>
      </c>
      <c r="F52" s="149" t="str">
        <f>starta_protokols!C52</f>
        <v>Balodis</v>
      </c>
      <c r="G52" s="84">
        <v>5</v>
      </c>
      <c r="H52" s="69">
        <v>3</v>
      </c>
      <c r="I52" s="69">
        <v>6</v>
      </c>
      <c r="J52" s="69">
        <v>1</v>
      </c>
      <c r="K52" s="69">
        <v>0</v>
      </c>
      <c r="L52" s="69">
        <v>0</v>
      </c>
      <c r="M52" s="20"/>
      <c r="N52" s="67">
        <f t="shared" si="0"/>
        <v>132</v>
      </c>
      <c r="O52" s="20"/>
      <c r="P52" s="260">
        <f>SUM(N52+N53+N54+N55)</f>
        <v>481</v>
      </c>
      <c r="Q52" s="263">
        <v>4</v>
      </c>
    </row>
    <row r="53" spans="4:17" ht="18.75" customHeight="1" thickBot="1">
      <c r="D53" s="230"/>
      <c r="E53" s="80" t="str">
        <f>starta_protokols!B53</f>
        <v>Jānis </v>
      </c>
      <c r="F53" s="87" t="str">
        <f>starta_protokols!C53</f>
        <v>Timminieks</v>
      </c>
      <c r="G53" s="81">
        <v>1</v>
      </c>
      <c r="H53" s="71">
        <v>6</v>
      </c>
      <c r="I53" s="71">
        <v>5</v>
      </c>
      <c r="J53" s="71">
        <v>1</v>
      </c>
      <c r="K53" s="71">
        <v>2</v>
      </c>
      <c r="L53" s="71">
        <v>0</v>
      </c>
      <c r="M53" s="2"/>
      <c r="N53" s="67">
        <f t="shared" si="0"/>
        <v>123</v>
      </c>
      <c r="O53" s="2"/>
      <c r="P53" s="261"/>
      <c r="Q53" s="264"/>
    </row>
    <row r="54" spans="4:17" ht="18.75" customHeight="1" thickBot="1">
      <c r="D54" s="230"/>
      <c r="E54" s="80" t="str">
        <f>starta_protokols!B54</f>
        <v>Jānis </v>
      </c>
      <c r="F54" s="87" t="str">
        <f>starta_protokols!C54</f>
        <v>Dimants</v>
      </c>
      <c r="G54" s="81">
        <v>5</v>
      </c>
      <c r="H54" s="71">
        <v>6</v>
      </c>
      <c r="I54" s="71">
        <v>3</v>
      </c>
      <c r="J54" s="71">
        <v>1</v>
      </c>
      <c r="K54" s="71">
        <v>0</v>
      </c>
      <c r="L54" s="71">
        <v>0</v>
      </c>
      <c r="M54" s="2"/>
      <c r="N54" s="67">
        <f t="shared" si="0"/>
        <v>135</v>
      </c>
      <c r="O54" s="2"/>
      <c r="P54" s="261"/>
      <c r="Q54" s="264"/>
    </row>
    <row r="55" spans="4:17" ht="18.75" customHeight="1" thickBot="1">
      <c r="D55" s="231"/>
      <c r="E55" s="150" t="str">
        <f>starta_protokols!B55</f>
        <v>Gatis</v>
      </c>
      <c r="F55" s="151" t="str">
        <f>starta_protokols!C55</f>
        <v>Jurjāns</v>
      </c>
      <c r="G55" s="85">
        <v>0</v>
      </c>
      <c r="H55" s="73">
        <v>2</v>
      </c>
      <c r="I55" s="73">
        <v>2</v>
      </c>
      <c r="J55" s="73">
        <v>5</v>
      </c>
      <c r="K55" s="73">
        <v>2</v>
      </c>
      <c r="L55" s="73">
        <v>2</v>
      </c>
      <c r="M55" s="3"/>
      <c r="N55" s="48">
        <f t="shared" si="0"/>
        <v>91</v>
      </c>
      <c r="O55" s="3"/>
      <c r="P55" s="262"/>
      <c r="Q55" s="265"/>
    </row>
    <row r="56" spans="4:17" ht="18.75" customHeight="1" hidden="1" thickBot="1">
      <c r="D56" s="229" t="str">
        <f>starta_protokols!D60</f>
        <v> </v>
      </c>
      <c r="E56" s="64">
        <f>starta_protokols!B60</f>
        <v>0</v>
      </c>
      <c r="F56" s="86">
        <f>starta_protokols!C60</f>
        <v>0</v>
      </c>
      <c r="G56" s="84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20"/>
      <c r="N56" s="67">
        <f t="shared" si="0"/>
        <v>0</v>
      </c>
      <c r="O56" s="20"/>
      <c r="P56" s="260">
        <f>SUM(N56+N57+N58+N59)</f>
        <v>0</v>
      </c>
      <c r="Q56" s="263" t="s">
        <v>27</v>
      </c>
    </row>
    <row r="57" spans="4:17" ht="18.75" customHeight="1" hidden="1" thickBot="1">
      <c r="D57" s="230"/>
      <c r="E57" s="80">
        <f>starta_protokols!B61</f>
        <v>0</v>
      </c>
      <c r="F57" s="87">
        <f>starta_protokols!C61</f>
        <v>0</v>
      </c>
      <c r="G57" s="8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2"/>
      <c r="N57" s="67">
        <f t="shared" si="0"/>
        <v>0</v>
      </c>
      <c r="O57" s="2"/>
      <c r="P57" s="261"/>
      <c r="Q57" s="264"/>
    </row>
    <row r="58" spans="4:17" ht="18.75" customHeight="1" hidden="1" thickBot="1">
      <c r="D58" s="230"/>
      <c r="E58" s="80">
        <f>starta_protokols!B62</f>
        <v>0</v>
      </c>
      <c r="F58" s="87">
        <f>starta_protokols!C62</f>
        <v>0</v>
      </c>
      <c r="G58" s="8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2"/>
      <c r="N58" s="67">
        <f t="shared" si="0"/>
        <v>0</v>
      </c>
      <c r="O58" s="2"/>
      <c r="P58" s="261"/>
      <c r="Q58" s="264"/>
    </row>
    <row r="59" spans="4:17" ht="18.75" customHeight="1" hidden="1" thickBot="1">
      <c r="D59" s="231"/>
      <c r="E59" s="83">
        <f>starta_protokols!B63</f>
        <v>0</v>
      </c>
      <c r="F59" s="88">
        <f>starta_protokols!C63</f>
        <v>0</v>
      </c>
      <c r="G59" s="85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3"/>
      <c r="N59" s="48">
        <f t="shared" si="0"/>
        <v>0</v>
      </c>
      <c r="O59" s="3"/>
      <c r="P59" s="262"/>
      <c r="Q59" s="265"/>
    </row>
    <row r="60" spans="4:17" ht="18.75" customHeight="1" hidden="1" thickBot="1">
      <c r="D60" s="229" t="str">
        <f>starta_protokols!D64</f>
        <v> </v>
      </c>
      <c r="E60" s="64">
        <f>starta_protokols!B64</f>
        <v>0</v>
      </c>
      <c r="F60" s="86">
        <f>starta_protokols!C64</f>
        <v>0</v>
      </c>
      <c r="G60" s="84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20"/>
      <c r="N60" s="67">
        <f t="shared" si="0"/>
        <v>0</v>
      </c>
      <c r="O60" s="20"/>
      <c r="P60" s="260">
        <f>SUM(N60+N61+N62+N63)</f>
        <v>0</v>
      </c>
      <c r="Q60" s="263" t="s">
        <v>27</v>
      </c>
    </row>
    <row r="61" spans="4:17" ht="18.75" customHeight="1" hidden="1" thickBot="1">
      <c r="D61" s="230"/>
      <c r="E61" s="80">
        <f>starta_protokols!B65</f>
        <v>0</v>
      </c>
      <c r="F61" s="87">
        <f>starta_protokols!C65</f>
        <v>0</v>
      </c>
      <c r="G61" s="8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2"/>
      <c r="N61" s="67">
        <f t="shared" si="0"/>
        <v>0</v>
      </c>
      <c r="O61" s="2"/>
      <c r="P61" s="261"/>
      <c r="Q61" s="264"/>
    </row>
    <row r="62" spans="4:17" ht="18.75" customHeight="1" hidden="1" thickBot="1">
      <c r="D62" s="230"/>
      <c r="E62" s="80">
        <f>starta_protokols!B66</f>
        <v>0</v>
      </c>
      <c r="F62" s="87">
        <f>starta_protokols!C66</f>
        <v>0</v>
      </c>
      <c r="G62" s="8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2"/>
      <c r="N62" s="67">
        <f t="shared" si="0"/>
        <v>0</v>
      </c>
      <c r="O62" s="2"/>
      <c r="P62" s="261"/>
      <c r="Q62" s="264"/>
    </row>
    <row r="63" spans="4:17" ht="18.75" customHeight="1" hidden="1" thickBot="1">
      <c r="D63" s="231"/>
      <c r="E63" s="83">
        <f>starta_protokols!B67</f>
        <v>0</v>
      </c>
      <c r="F63" s="88">
        <f>starta_protokols!C67</f>
        <v>0</v>
      </c>
      <c r="G63" s="85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3"/>
      <c r="N63" s="48">
        <f t="shared" si="0"/>
        <v>0</v>
      </c>
      <c r="O63" s="3"/>
      <c r="P63" s="262"/>
      <c r="Q63" s="265"/>
    </row>
    <row r="64" ht="18.75">
      <c r="K64" s="105" t="s">
        <v>27</v>
      </c>
    </row>
  </sheetData>
  <sheetProtection/>
  <mergeCells count="47">
    <mergeCell ref="D60:D63"/>
    <mergeCell ref="P60:P63"/>
    <mergeCell ref="Q60:Q63"/>
    <mergeCell ref="P48:P51"/>
    <mergeCell ref="Q48:Q51"/>
    <mergeCell ref="D52:D55"/>
    <mergeCell ref="P52:P55"/>
    <mergeCell ref="Q52:Q55"/>
    <mergeCell ref="D56:D59"/>
    <mergeCell ref="P56:P59"/>
    <mergeCell ref="P40:P43"/>
    <mergeCell ref="Q56:Q59"/>
    <mergeCell ref="A1:K1"/>
    <mergeCell ref="D12:D15"/>
    <mergeCell ref="D4:D7"/>
    <mergeCell ref="D8:D11"/>
    <mergeCell ref="G2:L2"/>
    <mergeCell ref="D48:D51"/>
    <mergeCell ref="D44:D47"/>
    <mergeCell ref="D40:D43"/>
    <mergeCell ref="Q36:Q39"/>
    <mergeCell ref="D16:D19"/>
    <mergeCell ref="D24:D27"/>
    <mergeCell ref="D32:D35"/>
    <mergeCell ref="D28:D31"/>
    <mergeCell ref="D20:D23"/>
    <mergeCell ref="D36:D39"/>
    <mergeCell ref="Q8:Q11"/>
    <mergeCell ref="P44:P47"/>
    <mergeCell ref="P32:P35"/>
    <mergeCell ref="P36:P39"/>
    <mergeCell ref="Q20:Q23"/>
    <mergeCell ref="P20:P23"/>
    <mergeCell ref="P24:P27"/>
    <mergeCell ref="P28:P31"/>
    <mergeCell ref="Q44:Q47"/>
    <mergeCell ref="Q40:Q43"/>
    <mergeCell ref="Q4:Q7"/>
    <mergeCell ref="P4:P7"/>
    <mergeCell ref="P8:P11"/>
    <mergeCell ref="P12:P15"/>
    <mergeCell ref="P16:P19"/>
    <mergeCell ref="Q32:Q35"/>
    <mergeCell ref="Q28:Q31"/>
    <mergeCell ref="Q24:Q27"/>
    <mergeCell ref="Q16:Q19"/>
    <mergeCell ref="Q12:Q15"/>
  </mergeCells>
  <printOptions/>
  <pageMargins left="0.62" right="0.32" top="0.52" bottom="0.33" header="0.3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27bn</dc:creator>
  <cp:keywords/>
  <dc:description/>
  <cp:lastModifiedBy>-</cp:lastModifiedBy>
  <cp:lastPrinted>2016-11-26T13:57:54Z</cp:lastPrinted>
  <dcterms:created xsi:type="dcterms:W3CDTF">2011-11-25T14:27:21Z</dcterms:created>
  <dcterms:modified xsi:type="dcterms:W3CDTF">2016-11-29T07:48:11Z</dcterms:modified>
  <cp:category/>
  <cp:version/>
  <cp:contentType/>
  <cp:contentStatus/>
</cp:coreProperties>
</file>